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wd\nwp\Staff\CenwP-PM\CenwP-PM-E\Staff\Langeslay\SCT\July 2017\"/>
    </mc:Choice>
  </mc:AlternateContent>
  <bookViews>
    <workbookView xWindow="0" yWindow="0" windowWidth="19200" windowHeight="13170" activeTab="1"/>
  </bookViews>
  <sheets>
    <sheet name="Ranking Sheet " sheetId="8" r:id="rId1"/>
    <sheet name="Ranked Order" sheetId="9" r:id="rId2"/>
  </sheets>
  <definedNames>
    <definedName name="_xlnm._FilterDatabase" localSheetId="1" hidden="1">'Ranked Order'!#REF!</definedName>
    <definedName name="_xlnm._FilterDatabase" localSheetId="0" hidden="1">'Ranking Sheet '!$A$6:$X$53</definedName>
    <definedName name="ADS_S_13_1_ADS_W_13_1" localSheetId="1">#REF!</definedName>
    <definedName name="ADS_S_13_1_ADS_W_13_1" localSheetId="0">#REF!</definedName>
    <definedName name="ADS_S_13_1_ADS_W_13_1">#REF!</definedName>
    <definedName name="ADS_S_15_1" localSheetId="1">#REF!</definedName>
    <definedName name="ADS_S_15_1" localSheetId="0">#REF!</definedName>
    <definedName name="ADS_S_15_1">#REF!</definedName>
    <definedName name="ADS_S_15_1_ADS_S_13_1_ADS_W_13_1" localSheetId="1">#REF!</definedName>
    <definedName name="ADS_S_15_1_ADS_S_13_1_ADS_W_13_1" localSheetId="0">#REF!</definedName>
    <definedName name="ADS_S_15_1_ADS_S_13_1_ADS_W_13_1">#REF!</definedName>
    <definedName name="AVS_P_08_01_AVS_P_08_02" localSheetId="1">#REF!</definedName>
    <definedName name="AVS_P_08_01_AVS_P_08_02" localSheetId="0">#REF!</definedName>
    <definedName name="AVS_P_08_01_AVS_P_08_02">#REF!</definedName>
    <definedName name="AVS_P_15_01" localSheetId="1">#REF!</definedName>
    <definedName name="AVS_P_15_01" localSheetId="0">#REF!</definedName>
    <definedName name="AVS_P_15_01">#REF!</definedName>
    <definedName name="AVS_W_14_1" localSheetId="1">#REF!</definedName>
    <definedName name="AVS_W_14_1" localSheetId="0">#REF!</definedName>
    <definedName name="AVS_W_14_1">#REF!</definedName>
    <definedName name="BPS_P_15_1" localSheetId="1">#REF!</definedName>
    <definedName name="BPS_P_15_1" localSheetId="0">#REF!</definedName>
    <definedName name="BPS_P_15_1">#REF!</definedName>
    <definedName name="EST_P_12_01_EST_P_15_01" localSheetId="1">#REF!</definedName>
    <definedName name="EST_P_12_01_EST_P_15_01" localSheetId="0">#REF!</definedName>
    <definedName name="EST_P_12_01_EST_P_15_01">#REF!</definedName>
    <definedName name="_xlnm.Print_Titles" localSheetId="1">'Ranked Order'!$6:$6</definedName>
    <definedName name="_xlnm.Print_Titles" localSheetId="0">'Ranking Sheet '!$6:$6</definedName>
    <definedName name="SPE_W_15_1" localSheetId="1">#REF!</definedName>
    <definedName name="SPE_W_15_1" localSheetId="0">#REF!</definedName>
    <definedName name="SPE_W_15_1">#REF!</definedName>
    <definedName name="SPE_W_15_2_SPE_W_15_3" localSheetId="1">#REF!</definedName>
    <definedName name="SPE_W_15_2_SPE_W_15_3" localSheetId="0">#REF!</definedName>
    <definedName name="SPE_W_15_2_SPE_W_15_3">#REF!</definedName>
    <definedName name="TSP_W_15_1" localSheetId="1">#REF!</definedName>
    <definedName name="TSP_W_15_1" localSheetId="0">#REF!</definedName>
    <definedName name="TSP_W_15_1">#REF!</definedName>
  </definedNames>
  <calcPr calcId="152511"/>
</workbook>
</file>

<file path=xl/calcChain.xml><?xml version="1.0" encoding="utf-8"?>
<calcChain xmlns="http://schemas.openxmlformats.org/spreadsheetml/2006/main">
  <c r="H21" i="8" l="1"/>
  <c r="H47" i="8" l="1"/>
  <c r="H48" i="8" s="1"/>
  <c r="H49" i="8" s="1"/>
  <c r="H50" i="8" s="1"/>
  <c r="H51" i="8" s="1"/>
  <c r="H46" i="8"/>
  <c r="E15" i="9"/>
  <c r="H15" i="8"/>
  <c r="A12" i="9" l="1"/>
  <c r="A13" i="9" l="1"/>
  <c r="A14" i="9" s="1"/>
  <c r="E8" i="9" l="1"/>
  <c r="E9" i="9" s="1"/>
  <c r="E12" i="9" l="1"/>
  <c r="E13" i="9" s="1"/>
  <c r="E14" i="9" s="1"/>
  <c r="E16" i="9" s="1"/>
  <c r="E17" i="9" s="1"/>
  <c r="E18" i="9" s="1"/>
  <c r="E19" i="9" s="1"/>
  <c r="E20" i="9" s="1"/>
  <c r="X55" i="8"/>
  <c r="X54" i="8"/>
  <c r="A12" i="8"/>
  <c r="A13" i="8" s="1"/>
  <c r="A14" i="8" s="1"/>
  <c r="A18" i="8" s="1"/>
  <c r="A19" i="8" s="1"/>
  <c r="A20" i="8" s="1"/>
  <c r="U8" i="8"/>
  <c r="H8" i="8"/>
  <c r="H9" i="8" s="1"/>
  <c r="H12" i="8" s="1"/>
  <c r="H13" i="8" s="1"/>
  <c r="H14" i="8" s="1"/>
  <c r="H16" i="8" s="1"/>
  <c r="H17" i="8" s="1"/>
  <c r="H18" i="8" s="1"/>
  <c r="H19" i="8" s="1"/>
  <c r="H20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E22" i="9" l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21" i="9"/>
</calcChain>
</file>

<file path=xl/sharedStrings.xml><?xml version="1.0" encoding="utf-8"?>
<sst xmlns="http://schemas.openxmlformats.org/spreadsheetml/2006/main" count="366" uniqueCount="126">
  <si>
    <t>Measure</t>
  </si>
  <si>
    <t>Project Location</t>
  </si>
  <si>
    <t>ESTU</t>
  </si>
  <si>
    <t>JDA</t>
  </si>
  <si>
    <t>TDA</t>
  </si>
  <si>
    <t>SYS</t>
  </si>
  <si>
    <t>Willamette</t>
  </si>
  <si>
    <t>Total - Willamette</t>
  </si>
  <si>
    <t>IHR</t>
  </si>
  <si>
    <t>LGO</t>
  </si>
  <si>
    <t>LGR</t>
  </si>
  <si>
    <t>MCN</t>
  </si>
  <si>
    <t>Avian Island PIT Detection</t>
  </si>
  <si>
    <t>Line #</t>
  </si>
  <si>
    <t>Project ID</t>
  </si>
  <si>
    <t>Link to One-Pager(s) And Objective Scoring</t>
  </si>
  <si>
    <t>Mandatory or S&amp;A Item Indicator (If Y Item Not Rated and Score is M)</t>
  </si>
  <si>
    <t>ID Score</t>
  </si>
  <si>
    <t>OR Score</t>
  </si>
  <si>
    <t>WA Score</t>
  </si>
  <si>
    <t>Nez Perce</t>
  </si>
  <si>
    <t>Yakama Nation</t>
  </si>
  <si>
    <t>Warm Springs</t>
  </si>
  <si>
    <t>Umatilla</t>
  </si>
  <si>
    <t>NOAA Score</t>
  </si>
  <si>
    <t>FWS Score</t>
  </si>
  <si>
    <t>BPA Score</t>
  </si>
  <si>
    <t>CORPS Score</t>
  </si>
  <si>
    <t xml:space="preserve">FCRPS </t>
  </si>
  <si>
    <t>Y</t>
  </si>
  <si>
    <t>M</t>
  </si>
  <si>
    <t>Link to FY15 Work Plan</t>
  </si>
  <si>
    <t>Various FCRPS</t>
  </si>
  <si>
    <t>Agency Remarks During Ranking</t>
  </si>
  <si>
    <t>Lamprey (NWW/NWP)</t>
  </si>
  <si>
    <t>District</t>
  </si>
  <si>
    <t>P</t>
  </si>
  <si>
    <t>P/W</t>
  </si>
  <si>
    <t>W</t>
  </si>
  <si>
    <t xml:space="preserve">SUBTOTAL </t>
  </si>
  <si>
    <t xml:space="preserve">Spillway Weir Boat Barrier </t>
  </si>
  <si>
    <t>Adult fishways &amp; AWS study (SAEDC and Mod Contingency)</t>
  </si>
  <si>
    <t xml:space="preserve">Estuary Habitat Studies </t>
  </si>
  <si>
    <t xml:space="preserve">CURRENT REMARKS </t>
  </si>
  <si>
    <t>Adult Ladder Temperature Mitigation</t>
  </si>
  <si>
    <t>Snake River Adult Sockeye Passage Initiatives Placeholder (Temperature Modeling for Alternate Operations, Empirical Test)</t>
  </si>
  <si>
    <t>CRFM FY18 RANKING SPREADSHEET</t>
  </si>
  <si>
    <t xml:space="preserve">Version 1.0 </t>
  </si>
  <si>
    <t>FY2017 Senate Report - ?</t>
  </si>
  <si>
    <t>FY2017 House Report - ?</t>
  </si>
  <si>
    <t>Final Work Plan - ?</t>
  </si>
  <si>
    <t>FY18 Current Capability</t>
  </si>
  <si>
    <t>FY18 Preliminary Cumulative</t>
  </si>
  <si>
    <t>SCT 2018 Average Score</t>
  </si>
  <si>
    <t>Avian Predation - Cormorant Management and Monitoring</t>
  </si>
  <si>
    <t>John Day Avian Wires</t>
  </si>
  <si>
    <t xml:space="preserve">Lower River BIOP performance testing  </t>
  </si>
  <si>
    <t>Adult salmon migration studies</t>
  </si>
  <si>
    <t>Turbine Survivial Program</t>
  </si>
  <si>
    <t>NWP Program Coord</t>
  </si>
  <si>
    <t>Bird Cannon Deficiency Correction and Avian Wire Design Feasibility Report</t>
  </si>
  <si>
    <t>McNarry TSW - TSW 1a leaf closure leaf seal, hoist stilts and deck mods, and replace two upper leaves</t>
  </si>
  <si>
    <t>Turbine Passage Survival program - Ice Harbor Test Turbine</t>
  </si>
  <si>
    <t>LMO</t>
  </si>
  <si>
    <t>LMO Outfall Primary Bypass Pipe Expansion Joint Deficiency Correction</t>
  </si>
  <si>
    <t>LGO Spillway Weir Boat Barrier</t>
  </si>
  <si>
    <t xml:space="preserve">LGO Spillway Weir  </t>
  </si>
  <si>
    <t xml:space="preserve">Spillway PIT Detection </t>
  </si>
  <si>
    <t>Spillway PIT Tag Detection - Post Cosnstruction Monitoring</t>
  </si>
  <si>
    <t>Juvenile bypass facility - Phase 1a (Gatewell to Seperator)</t>
  </si>
  <si>
    <t>Juvenile bypass facility - Phase 1b (Outfall)</t>
  </si>
  <si>
    <t>Juvenile bypass facility - Follow on Contract</t>
  </si>
  <si>
    <t>Surface Passage Modifications</t>
  </si>
  <si>
    <t>Perfromance Verification Monitoring</t>
  </si>
  <si>
    <t>LMO and LGR SOG vs PROG (SR 10-min intake gate closure)</t>
  </si>
  <si>
    <t>Snake River Intake Gate Closure - Reinstate 10 Minute Criteria Alternatives Evaluation</t>
  </si>
  <si>
    <t>Inland Avian Predation</t>
  </si>
  <si>
    <t>FCRPS BiOp NEPA EIS Documentation</t>
  </si>
  <si>
    <t>FCRPS Court Ordered Swpill Evaluations</t>
  </si>
  <si>
    <t>Snake River Fall Chinook System Survival Study</t>
  </si>
  <si>
    <t>NWW FCRPS Prog Coord/COP Updates</t>
  </si>
  <si>
    <t>FY2018 PBUD TOTAL $70 M - $45.048 M FCRPS, $20.32 M Willamette, and $4.632 M Lamprey</t>
  </si>
  <si>
    <t xml:space="preserve">FY2018 Senate Report - ? </t>
  </si>
  <si>
    <t>FY2018 House Report - ?</t>
  </si>
  <si>
    <t>Closeout</t>
  </si>
  <si>
    <t>Closeout - completion of FY17 report and synthesis</t>
  </si>
  <si>
    <t>Immplementation of DCCO EIS - depreadtion, monitoring and terrain modifications</t>
  </si>
  <si>
    <t>SA/EDC (mod contingency)</t>
  </si>
  <si>
    <t>construction mods and SA/EDC</t>
  </si>
  <si>
    <t>Placeholder for spill evaluations</t>
  </si>
  <si>
    <t>PIT trawl / oversight</t>
  </si>
  <si>
    <t>PIT tag recovery</t>
  </si>
  <si>
    <t>Coordination / project and budget support</t>
  </si>
  <si>
    <t>Contract / Report</t>
  </si>
  <si>
    <t xml:space="preserve">Contract  </t>
  </si>
  <si>
    <t>Oversight / Closeout</t>
  </si>
  <si>
    <t>Deficency correction</t>
  </si>
  <si>
    <t>Post construction evaluation</t>
  </si>
  <si>
    <t>Closeout - SA/EDC</t>
  </si>
  <si>
    <t>Balloon tag / PIT study</t>
  </si>
  <si>
    <t>Closeout - SA/EDC &amp; commissioning</t>
  </si>
  <si>
    <t>mod contingency</t>
  </si>
  <si>
    <t>RSW modifications</t>
  </si>
  <si>
    <t>Safety</t>
  </si>
  <si>
    <t>Temperature modeling / Scope refinement</t>
  </si>
  <si>
    <t>Study completion / report</t>
  </si>
  <si>
    <t>Coordination / project and budget support / COP updates</t>
  </si>
  <si>
    <t>FCRPS Court Ordered Spill Evaluations</t>
  </si>
  <si>
    <t>Spillway PIT Tag Detection - Post Construction Monitoring</t>
  </si>
  <si>
    <t>Performance Verification Monitoring</t>
  </si>
  <si>
    <t>Smolt Susceptibility to Avian Predation Post-Bonneville (Placeholder)</t>
  </si>
  <si>
    <t>Evaluate Feasibility of Alternatives for More Acceptable Turbine Blade Blocking</t>
  </si>
  <si>
    <t>Sheepy Island Reconstruction (CATES / EIS) SA/EDC</t>
  </si>
  <si>
    <t xml:space="preserve"> Forebay Temperature Monitoring</t>
  </si>
  <si>
    <t>BON/JDA/TDA</t>
  </si>
  <si>
    <t>Sluiceway PIT Tag Detection Feasibility (Placeholder)</t>
  </si>
  <si>
    <t>Spillway and Turbine PIT Tag Detection Feasibility Study (Placeholder)</t>
  </si>
  <si>
    <t>Adult/Juvenile Spill to Gas Cap Studies</t>
  </si>
  <si>
    <t>Not in FY18 Pbud</t>
  </si>
  <si>
    <t>Initiated in late FY17 - requires SA/EDC in FY18 - NOT in FY18 Pbud</t>
  </si>
  <si>
    <t>John Day PIT</t>
  </si>
  <si>
    <t>construction mods and SA/EDC (NOT in Pbud)</t>
  </si>
  <si>
    <t>Evaluate Feasibility of Alternatives for More Acceptable Turbine Blade Blocking (Placeholder)</t>
  </si>
  <si>
    <t>SA/EDC (Not in Pbud)</t>
  </si>
  <si>
    <t>Funding included under FCRPS Court Ordered Spill Evaluation (Scope TBD)</t>
  </si>
  <si>
    <t>Model construction / Modeling / Biological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</si>
</sst>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trike/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rgb="FF6699FF"/>
      </patternFill>
    </fill>
    <fill>
      <patternFill patternType="solid">
        <fgColor theme="3" tint="0.59999389629810485"/>
        <bgColor theme="3" tint="0.59996337778862885"/>
      </patternFill>
    </fill>
    <fill>
      <patternFill patternType="solid">
        <fgColor theme="4" tint="0.39997558519241921"/>
        <bgColor theme="3" tint="0.59996337778862885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164" fontId="0" fillId="0" borderId="0"/>
    <xf numFmtId="164" fontId="6" fillId="0" borderId="0"/>
    <xf numFmtId="164" fontId="8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1" fillId="0" borderId="0"/>
  </cellStyleXfs>
  <cellXfs count="109">
    <xf numFmtId="164" fontId="0" fillId="0" borderId="0" xfId="0"/>
    <xf numFmtId="164" fontId="0" fillId="0" borderId="0" xfId="0" applyAlignment="1">
      <alignment wrapText="1"/>
    </xf>
    <xf numFmtId="164" fontId="3" fillId="2" borderId="1" xfId="0" applyFont="1" applyFill="1" applyBorder="1" applyAlignment="1">
      <alignment horizontal="center" wrapText="1"/>
    </xf>
    <xf numFmtId="164" fontId="3" fillId="3" borderId="1" xfId="0" applyFont="1" applyFill="1" applyBorder="1" applyAlignment="1">
      <alignment horizontal="center" wrapText="1"/>
    </xf>
    <xf numFmtId="164" fontId="0" fillId="0" borderId="1" xfId="0" applyBorder="1"/>
    <xf numFmtId="164" fontId="0" fillId="0" borderId="1" xfId="0" applyBorder="1" applyAlignment="1">
      <alignment wrapText="1"/>
    </xf>
    <xf numFmtId="3" fontId="0" fillId="0" borderId="0" xfId="0" applyNumberFormat="1"/>
    <xf numFmtId="164" fontId="4" fillId="0" borderId="1" xfId="0" applyFont="1" applyFill="1" applyBorder="1" applyAlignment="1">
      <alignment horizontal="center" vertical="top" wrapText="1"/>
    </xf>
    <xf numFmtId="164" fontId="4" fillId="0" borderId="1" xfId="0" applyFont="1" applyFill="1" applyBorder="1" applyAlignment="1">
      <alignment vertical="top" wrapText="1"/>
    </xf>
    <xf numFmtId="164" fontId="2" fillId="0" borderId="0" xfId="0" applyNumberFormat="1" applyFont="1" applyAlignment="1">
      <alignment horizontal="left" wrapText="1"/>
    </xf>
    <xf numFmtId="164" fontId="5" fillId="0" borderId="0" xfId="0" applyFont="1" applyAlignment="1"/>
    <xf numFmtId="3" fontId="0" fillId="0" borderId="1" xfId="0" applyNumberFormat="1" applyFill="1" applyBorder="1"/>
    <xf numFmtId="164" fontId="0" fillId="0" borderId="0" xfId="0" applyBorder="1" applyAlignment="1">
      <alignment wrapText="1"/>
    </xf>
    <xf numFmtId="164" fontId="3" fillId="9" borderId="1" xfId="0" applyFont="1" applyFill="1" applyBorder="1" applyAlignment="1">
      <alignment horizontal="center" wrapText="1"/>
    </xf>
    <xf numFmtId="164" fontId="0" fillId="7" borderId="0" xfId="0" applyFill="1"/>
    <xf numFmtId="164" fontId="0" fillId="11" borderId="3" xfId="0" applyFill="1" applyBorder="1" applyAlignment="1">
      <alignment horizontal="center"/>
    </xf>
    <xf numFmtId="164" fontId="0" fillId="11" borderId="3" xfId="0" applyFill="1" applyBorder="1"/>
    <xf numFmtId="164" fontId="0" fillId="0" borderId="0" xfId="0" applyAlignment="1">
      <alignment horizontal="center"/>
    </xf>
    <xf numFmtId="164" fontId="0" fillId="7" borderId="3" xfId="0" applyFill="1" applyBorder="1" applyAlignment="1">
      <alignment horizontal="center"/>
    </xf>
    <xf numFmtId="164" fontId="0" fillId="0" borderId="1" xfId="0" applyFill="1" applyBorder="1" applyAlignment="1">
      <alignment horizontal="center"/>
    </xf>
    <xf numFmtId="164" fontId="0" fillId="0" borderId="1" xfId="0" applyFill="1" applyBorder="1" applyAlignment="1">
      <alignment wrapText="1"/>
    </xf>
    <xf numFmtId="164" fontId="7" fillId="0" borderId="1" xfId="0" applyFont="1" applyFill="1" applyBorder="1" applyAlignment="1">
      <alignment horizontal="center"/>
    </xf>
    <xf numFmtId="164" fontId="3" fillId="9" borderId="2" xfId="0" applyFont="1" applyFill="1" applyBorder="1" applyAlignment="1">
      <alignment wrapText="1"/>
    </xf>
    <xf numFmtId="164" fontId="0" fillId="7" borderId="1" xfId="0" applyFill="1" applyBorder="1" applyAlignment="1">
      <alignment wrapText="1"/>
    </xf>
    <xf numFmtId="164" fontId="2" fillId="0" borderId="0" xfId="0" applyFont="1" applyBorder="1" applyAlignment="1">
      <alignment wrapText="1"/>
    </xf>
    <xf numFmtId="164" fontId="2" fillId="11" borderId="3" xfId="0" applyFont="1" applyFill="1" applyBorder="1" applyAlignment="1">
      <alignment horizontal="left" wrapText="1"/>
    </xf>
    <xf numFmtId="164" fontId="2" fillId="0" borderId="0" xfId="0" applyFont="1" applyFill="1" applyBorder="1" applyAlignment="1">
      <alignment wrapText="1"/>
    </xf>
    <xf numFmtId="164" fontId="4" fillId="0" borderId="1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3" fontId="0" fillId="0" borderId="1" xfId="0" applyNumberFormat="1" applyBorder="1"/>
    <xf numFmtId="164" fontId="9" fillId="0" borderId="1" xfId="3" applyFill="1" applyBorder="1" applyAlignment="1" applyProtection="1">
      <alignment horizontal="center"/>
    </xf>
    <xf numFmtId="164" fontId="9" fillId="0" borderId="1" xfId="3" applyFill="1" applyBorder="1" applyAlignment="1" applyProtection="1">
      <alignment horizontal="center" vertical="top" wrapText="1"/>
    </xf>
    <xf numFmtId="164" fontId="9" fillId="0" borderId="1" xfId="3" applyFill="1" applyBorder="1" applyAlignment="1" applyProtection="1">
      <alignment horizontal="center" vertical="top"/>
    </xf>
    <xf numFmtId="164" fontId="0" fillId="7" borderId="0" xfId="0" applyFill="1" applyAlignment="1">
      <alignment wrapText="1"/>
    </xf>
    <xf numFmtId="164" fontId="0" fillId="13" borderId="3" xfId="0" applyFill="1" applyBorder="1"/>
    <xf numFmtId="164" fontId="0" fillId="13" borderId="3" xfId="0" applyFill="1" applyBorder="1" applyAlignment="1">
      <alignment wrapText="1"/>
    </xf>
    <xf numFmtId="3" fontId="0" fillId="13" borderId="3" xfId="0" applyNumberFormat="1" applyFill="1" applyBorder="1"/>
    <xf numFmtId="164" fontId="0" fillId="13" borderId="4" xfId="0" applyFill="1" applyBorder="1" applyAlignment="1">
      <alignment wrapText="1"/>
    </xf>
    <xf numFmtId="164" fontId="3" fillId="5" borderId="1" xfId="0" applyFont="1" applyFill="1" applyBorder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4" fillId="0" borderId="1" xfId="0" applyFont="1" applyFill="1" applyBorder="1" applyAlignment="1">
      <alignment horizontal="center" wrapText="1"/>
    </xf>
    <xf numFmtId="164" fontId="0" fillId="13" borderId="3" xfId="0" applyFill="1" applyBorder="1" applyAlignment="1">
      <alignment horizontal="center"/>
    </xf>
    <xf numFmtId="164" fontId="0" fillId="0" borderId="2" xfId="0" applyFill="1" applyBorder="1" applyAlignment="1">
      <alignment wrapText="1"/>
    </xf>
    <xf numFmtId="165" fontId="0" fillId="0" borderId="1" xfId="0" applyNumberFormat="1" applyFill="1" applyBorder="1" applyAlignment="1">
      <alignment horizontal="center"/>
    </xf>
    <xf numFmtId="164" fontId="0" fillId="0" borderId="0" xfId="0" applyFill="1" applyBorder="1"/>
    <xf numFmtId="164" fontId="10" fillId="0" borderId="1" xfId="3" applyFont="1" applyFill="1" applyBorder="1" applyAlignment="1" applyProtection="1">
      <alignment horizontal="center" vertical="top" wrapText="1"/>
    </xf>
    <xf numFmtId="3" fontId="0" fillId="0" borderId="1" xfId="0" applyNumberFormat="1" applyFont="1" applyFill="1" applyBorder="1"/>
    <xf numFmtId="164" fontId="0" fillId="0" borderId="2" xfId="0" applyFont="1" applyFill="1" applyBorder="1" applyAlignment="1">
      <alignment wrapText="1"/>
    </xf>
    <xf numFmtId="0" fontId="5" fillId="0" borderId="0" xfId="0" applyNumberFormat="1" applyFont="1" applyAlignment="1">
      <alignment horizontal="left"/>
    </xf>
    <xf numFmtId="0" fontId="0" fillId="0" borderId="0" xfId="0" applyNumberFormat="1"/>
    <xf numFmtId="0" fontId="3" fillId="2" borderId="1" xfId="0" applyNumberFormat="1" applyFont="1" applyFill="1" applyBorder="1" applyAlignment="1">
      <alignment horizontal="center" wrapText="1"/>
    </xf>
    <xf numFmtId="0" fontId="0" fillId="7" borderId="6" xfId="0" applyNumberFormat="1" applyFill="1" applyBorder="1"/>
    <xf numFmtId="0" fontId="0" fillId="0" borderId="1" xfId="0" applyNumberFormat="1" applyBorder="1"/>
    <xf numFmtId="0" fontId="0" fillId="7" borderId="2" xfId="0" applyNumberFormat="1" applyFill="1" applyBorder="1"/>
    <xf numFmtId="0" fontId="0" fillId="0" borderId="1" xfId="0" applyNumberFormat="1" applyFill="1" applyBorder="1"/>
    <xf numFmtId="0" fontId="0" fillId="0" borderId="1" xfId="0" applyNumberFormat="1" applyFont="1" applyFill="1" applyBorder="1"/>
    <xf numFmtId="0" fontId="0" fillId="13" borderId="2" xfId="0" applyNumberFormat="1" applyFill="1" applyBorder="1"/>
    <xf numFmtId="0" fontId="0" fillId="0" borderId="0" xfId="0" applyNumberFormat="1" applyAlignment="1">
      <alignment wrapText="1"/>
    </xf>
    <xf numFmtId="0" fontId="3" fillId="4" borderId="1" xfId="0" applyNumberFormat="1" applyFont="1" applyFill="1" applyBorder="1" applyAlignment="1">
      <alignment horizontal="center" wrapText="1"/>
    </xf>
    <xf numFmtId="0" fontId="3" fillId="8" borderId="1" xfId="0" applyNumberFormat="1" applyFont="1" applyFill="1" applyBorder="1" applyAlignment="1">
      <alignment wrapText="1"/>
    </xf>
    <xf numFmtId="0" fontId="0" fillId="7" borderId="3" xfId="0" applyNumberFormat="1" applyFill="1" applyBorder="1"/>
    <xf numFmtId="0" fontId="0" fillId="7" borderId="0" xfId="0" applyNumberFormat="1" applyFill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11" borderId="3" xfId="0" applyNumberFormat="1" applyFill="1" applyBorder="1" applyAlignment="1">
      <alignment horizontal="center"/>
    </xf>
    <xf numFmtId="0" fontId="0" fillId="12" borderId="3" xfId="0" applyNumberFormat="1" applyFill="1" applyBorder="1" applyAlignment="1">
      <alignment horizontal="center"/>
    </xf>
    <xf numFmtId="0" fontId="0" fillId="10" borderId="3" xfId="0" applyNumberFormat="1" applyFill="1" applyBorder="1" applyAlignment="1">
      <alignment horizontal="center"/>
    </xf>
    <xf numFmtId="0" fontId="0" fillId="7" borderId="3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13" borderId="3" xfId="0" applyNumberFormat="1" applyFill="1" applyBorder="1"/>
    <xf numFmtId="0" fontId="0" fillId="13" borderId="3" xfId="0" applyNumberForma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164" fontId="0" fillId="0" borderId="1" xfId="0" applyFont="1" applyFill="1" applyBorder="1" applyAlignment="1">
      <alignment wrapText="1"/>
    </xf>
    <xf numFmtId="164" fontId="0" fillId="0" borderId="1" xfId="0" applyFill="1" applyBorder="1"/>
    <xf numFmtId="164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/>
    <xf numFmtId="3" fontId="0" fillId="0" borderId="0" xfId="0" applyNumberFormat="1" applyFill="1"/>
    <xf numFmtId="164" fontId="0" fillId="0" borderId="0" xfId="0" applyFill="1"/>
    <xf numFmtId="164" fontId="2" fillId="0" borderId="5" xfId="0" applyFont="1" applyBorder="1" applyAlignment="1">
      <alignment wrapText="1"/>
    </xf>
    <xf numFmtId="164" fontId="3" fillId="9" borderId="1" xfId="0" applyFont="1" applyFill="1" applyBorder="1" applyAlignment="1">
      <alignment wrapText="1"/>
    </xf>
    <xf numFmtId="164" fontId="0" fillId="7" borderId="7" xfId="0" applyFill="1" applyBorder="1" applyAlignment="1">
      <alignment wrapText="1"/>
    </xf>
    <xf numFmtId="164" fontId="0" fillId="7" borderId="3" xfId="0" applyFill="1" applyBorder="1" applyAlignment="1">
      <alignment horizontal="center"/>
    </xf>
    <xf numFmtId="164" fontId="0" fillId="0" borderId="0" xfId="0" applyFill="1" applyAlignment="1">
      <alignment horizontal="center"/>
    </xf>
    <xf numFmtId="1" fontId="0" fillId="0" borderId="1" xfId="0" applyNumberFormat="1" applyFont="1" applyFill="1" applyBorder="1"/>
    <xf numFmtId="1" fontId="0" fillId="0" borderId="0" xfId="0" applyNumberFormat="1"/>
    <xf numFmtId="1" fontId="0" fillId="0" borderId="0" xfId="0" applyNumberFormat="1" applyFill="1"/>
    <xf numFmtId="1" fontId="0" fillId="0" borderId="1" xfId="0" applyNumberFormat="1" applyFill="1" applyBorder="1" applyAlignment="1">
      <alignment horizontal="center"/>
    </xf>
    <xf numFmtId="164" fontId="0" fillId="0" borderId="4" xfId="0" applyFill="1" applyBorder="1" applyAlignment="1">
      <alignment wrapText="1"/>
    </xf>
    <xf numFmtId="164" fontId="9" fillId="0" borderId="6" xfId="3" applyFill="1" applyBorder="1" applyAlignment="1" applyProtection="1">
      <alignment horizontal="center" vertical="top"/>
    </xf>
    <xf numFmtId="0" fontId="0" fillId="13" borderId="1" xfId="0" applyNumberFormat="1" applyFill="1" applyBorder="1"/>
    <xf numFmtId="164" fontId="0" fillId="13" borderId="1" xfId="0" applyFill="1" applyBorder="1" applyAlignment="1">
      <alignment horizontal="center"/>
    </xf>
    <xf numFmtId="164" fontId="0" fillId="13" borderId="1" xfId="0" applyFill="1" applyBorder="1" applyAlignment="1">
      <alignment wrapText="1"/>
    </xf>
    <xf numFmtId="3" fontId="0" fillId="13" borderId="1" xfId="0" applyNumberFormat="1" applyFill="1" applyBorder="1"/>
    <xf numFmtId="164" fontId="0" fillId="14" borderId="1" xfId="0" applyFill="1" applyBorder="1"/>
    <xf numFmtId="164" fontId="0" fillId="14" borderId="1" xfId="0" applyFill="1" applyBorder="1" applyAlignment="1">
      <alignment wrapText="1"/>
    </xf>
    <xf numFmtId="0" fontId="0" fillId="0" borderId="8" xfId="0" applyNumberFormat="1" applyFont="1" applyFill="1" applyBorder="1"/>
    <xf numFmtId="3" fontId="0" fillId="0" borderId="0" xfId="0" applyNumberFormat="1" applyFont="1" applyFill="1" applyBorder="1"/>
    <xf numFmtId="164" fontId="0" fillId="0" borderId="0" xfId="0" applyBorder="1"/>
    <xf numFmtId="0" fontId="0" fillId="0" borderId="0" xfId="0" applyNumberFormat="1" applyFont="1" applyFill="1" applyBorder="1"/>
    <xf numFmtId="164" fontId="0" fillId="0" borderId="0" xfId="0" applyFill="1" applyBorder="1" applyAlignment="1">
      <alignment horizontal="center"/>
    </xf>
    <xf numFmtId="164" fontId="0" fillId="0" borderId="0" xfId="0" applyFill="1" applyBorder="1" applyAlignment="1">
      <alignment wrapText="1"/>
    </xf>
    <xf numFmtId="164" fontId="3" fillId="6" borderId="2" xfId="0" applyFont="1" applyFill="1" applyBorder="1" applyAlignment="1">
      <alignment horizontal="center" wrapText="1"/>
    </xf>
    <xf numFmtId="164" fontId="3" fillId="6" borderId="3" xfId="0" applyFont="1" applyFill="1" applyBorder="1" applyAlignment="1">
      <alignment horizontal="center" wrapText="1"/>
    </xf>
    <xf numFmtId="164" fontId="0" fillId="7" borderId="3" xfId="0" applyFill="1" applyBorder="1" applyAlignment="1">
      <alignment wrapText="1"/>
    </xf>
  </cellXfs>
  <cellStyles count="5">
    <cellStyle name="Hyperlink" xfId="3" builtinId="8"/>
    <cellStyle name="Normal" xfId="0" builtinId="0"/>
    <cellStyle name="Normal 2" xfId="1"/>
    <cellStyle name="Normal 3" xfId="2"/>
    <cellStyle name="Normal 3 2" xfId="4"/>
  </cellStyles>
  <dxfs count="0"/>
  <tableStyles count="0" defaultTableStyle="TableStyleMedium9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zoomScale="85" zoomScaleNormal="85" workbookViewId="0">
      <pane xSplit="6" ySplit="7" topLeftCell="G44" activePane="bottomRight" state="frozen"/>
      <selection pane="topRight" activeCell="H1" sqref="H1"/>
      <selection pane="bottomLeft" activeCell="A8" sqref="A8"/>
      <selection pane="bottomRight" activeCell="H45" sqref="H45"/>
    </sheetView>
  </sheetViews>
  <sheetFormatPr defaultRowHeight="12.75" x14ac:dyDescent="0.2"/>
  <cols>
    <col min="1" max="1" width="6" style="49" customWidth="1"/>
    <col min="2" max="2" width="21" style="17" customWidth="1"/>
    <col min="3" max="3" width="15" hidden="1" customWidth="1"/>
    <col min="4" max="4" width="34.42578125" hidden="1" customWidth="1"/>
    <col min="5" max="5" width="34.85546875" hidden="1" customWidth="1"/>
    <col min="6" max="6" width="32.7109375" style="1" customWidth="1"/>
    <col min="7" max="8" width="11" customWidth="1"/>
    <col min="9" max="16" width="10.28515625" style="49" customWidth="1"/>
    <col min="17" max="17" width="13.5703125" style="49" customWidth="1"/>
    <col min="18" max="18" width="11.140625" style="57" customWidth="1"/>
    <col min="19" max="20" width="8.85546875" style="49" customWidth="1"/>
    <col min="21" max="21" width="8.85546875" customWidth="1"/>
    <col min="22" max="22" width="36.85546875" style="1" customWidth="1"/>
    <col min="23" max="23" width="29" style="1" customWidth="1"/>
    <col min="24" max="24" width="8.85546875" hidden="1" customWidth="1"/>
    <col min="25" max="25" width="16.28515625" style="6" customWidth="1"/>
  </cols>
  <sheetData>
    <row r="1" spans="1:25" ht="20.25" x14ac:dyDescent="0.3">
      <c r="A1" s="48" t="s">
        <v>46</v>
      </c>
      <c r="C1" s="10"/>
      <c r="D1" s="10"/>
      <c r="E1" s="10"/>
      <c r="F1" s="12"/>
    </row>
    <row r="2" spans="1:25" ht="44.25" customHeight="1" x14ac:dyDescent="0.2">
      <c r="B2" s="39">
        <v>42895</v>
      </c>
      <c r="C2" s="9"/>
      <c r="D2" s="9"/>
      <c r="E2" s="9"/>
      <c r="F2" s="24" t="s">
        <v>81</v>
      </c>
    </row>
    <row r="3" spans="1:25" x14ac:dyDescent="0.2">
      <c r="B3" s="39" t="s">
        <v>47</v>
      </c>
      <c r="C3" s="9"/>
      <c r="D3" s="9"/>
      <c r="E3" s="9"/>
      <c r="F3" s="26" t="s">
        <v>83</v>
      </c>
    </row>
    <row r="4" spans="1:25" x14ac:dyDescent="0.2">
      <c r="B4" s="39"/>
      <c r="C4" s="9"/>
      <c r="D4" s="9"/>
      <c r="E4" s="9"/>
      <c r="F4" s="26" t="s">
        <v>82</v>
      </c>
    </row>
    <row r="5" spans="1:25" x14ac:dyDescent="0.2">
      <c r="F5" s="83" t="s">
        <v>50</v>
      </c>
    </row>
    <row r="6" spans="1:25" ht="102" x14ac:dyDescent="0.2">
      <c r="A6" s="50" t="s">
        <v>13</v>
      </c>
      <c r="B6" s="2" t="s">
        <v>1</v>
      </c>
      <c r="C6" s="2" t="s">
        <v>14</v>
      </c>
      <c r="D6" s="2" t="s">
        <v>15</v>
      </c>
      <c r="E6" s="2" t="s">
        <v>31</v>
      </c>
      <c r="F6" s="2" t="s">
        <v>0</v>
      </c>
      <c r="G6" s="3" t="s">
        <v>51</v>
      </c>
      <c r="H6" s="3" t="s">
        <v>52</v>
      </c>
      <c r="I6" s="58" t="s">
        <v>16</v>
      </c>
      <c r="J6" s="59" t="s">
        <v>17</v>
      </c>
      <c r="K6" s="59" t="s">
        <v>18</v>
      </c>
      <c r="L6" s="59" t="s">
        <v>19</v>
      </c>
      <c r="M6" s="59" t="s">
        <v>20</v>
      </c>
      <c r="N6" s="59" t="s">
        <v>21</v>
      </c>
      <c r="O6" s="59" t="s">
        <v>22</v>
      </c>
      <c r="P6" s="59" t="s">
        <v>23</v>
      </c>
      <c r="Q6" s="59" t="s">
        <v>24</v>
      </c>
      <c r="R6" s="59" t="s">
        <v>25</v>
      </c>
      <c r="S6" s="59" t="s">
        <v>26</v>
      </c>
      <c r="T6" s="59" t="s">
        <v>27</v>
      </c>
      <c r="U6" s="13" t="s">
        <v>53</v>
      </c>
      <c r="V6" s="22" t="s">
        <v>43</v>
      </c>
      <c r="W6" s="38" t="s">
        <v>33</v>
      </c>
    </row>
    <row r="7" spans="1:25" x14ac:dyDescent="0.2">
      <c r="A7" s="51"/>
      <c r="B7" s="106" t="s">
        <v>6</v>
      </c>
      <c r="C7" s="107"/>
      <c r="D7" s="107"/>
      <c r="E7" s="107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60"/>
      <c r="T7" s="61"/>
      <c r="U7" s="14"/>
      <c r="V7" s="33"/>
      <c r="W7" s="23"/>
      <c r="X7" t="s">
        <v>35</v>
      </c>
    </row>
    <row r="8" spans="1:25" x14ac:dyDescent="0.2">
      <c r="A8" s="54">
        <v>1</v>
      </c>
      <c r="B8" s="19" t="s">
        <v>6</v>
      </c>
      <c r="C8" s="77"/>
      <c r="D8" s="77"/>
      <c r="E8" s="77"/>
      <c r="F8" s="78" t="s">
        <v>7</v>
      </c>
      <c r="G8" s="80">
        <v>20320</v>
      </c>
      <c r="H8" s="80">
        <f>G8</f>
        <v>20320</v>
      </c>
      <c r="I8" s="79" t="s">
        <v>29</v>
      </c>
      <c r="J8" s="79"/>
      <c r="K8" s="79"/>
      <c r="L8" s="79"/>
      <c r="M8" s="79"/>
      <c r="N8" s="79"/>
      <c r="O8" s="79"/>
      <c r="P8" s="79"/>
      <c r="Q8" s="68"/>
      <c r="R8" s="74"/>
      <c r="S8" s="68"/>
      <c r="T8" s="68"/>
      <c r="U8" s="19" t="str">
        <f>IF(I8="Y","M", AVERAGEA(J8:T8))</f>
        <v>M</v>
      </c>
      <c r="V8" s="20"/>
      <c r="W8" s="20"/>
      <c r="X8" t="s">
        <v>36</v>
      </c>
    </row>
    <row r="9" spans="1:25" x14ac:dyDescent="0.2">
      <c r="A9" s="54">
        <v>2</v>
      </c>
      <c r="B9" s="19" t="s">
        <v>32</v>
      </c>
      <c r="C9" s="77"/>
      <c r="D9" s="77"/>
      <c r="E9" s="77"/>
      <c r="F9" s="78" t="s">
        <v>34</v>
      </c>
      <c r="G9" s="80">
        <v>4632</v>
      </c>
      <c r="H9" s="80">
        <f>G9+H8</f>
        <v>24952</v>
      </c>
      <c r="I9" s="79" t="s">
        <v>29</v>
      </c>
      <c r="J9" s="79"/>
      <c r="K9" s="79"/>
      <c r="L9" s="79"/>
      <c r="M9" s="79"/>
      <c r="N9" s="79"/>
      <c r="O9" s="79"/>
      <c r="P9" s="79"/>
      <c r="Q9" s="68"/>
      <c r="R9" s="74"/>
      <c r="S9" s="68"/>
      <c r="T9" s="68"/>
      <c r="U9" s="19" t="s">
        <v>30</v>
      </c>
      <c r="V9" s="20"/>
      <c r="W9" s="20"/>
      <c r="X9" t="s">
        <v>37</v>
      </c>
    </row>
    <row r="10" spans="1:25" x14ac:dyDescent="0.2">
      <c r="A10" s="52"/>
      <c r="B10" s="28"/>
      <c r="C10" s="4"/>
      <c r="D10" s="4"/>
      <c r="E10" s="4"/>
      <c r="F10" s="5"/>
      <c r="G10" s="29"/>
      <c r="H10" s="29"/>
      <c r="I10" s="52"/>
      <c r="J10" s="62"/>
      <c r="K10" s="62"/>
      <c r="L10" s="62"/>
      <c r="M10" s="62"/>
      <c r="N10" s="62"/>
      <c r="O10" s="62"/>
      <c r="P10" s="62"/>
      <c r="Q10" s="62"/>
      <c r="R10" s="63"/>
      <c r="S10" s="62"/>
      <c r="T10" s="62"/>
      <c r="U10" s="28"/>
      <c r="V10" s="5"/>
      <c r="W10" s="5"/>
    </row>
    <row r="11" spans="1:25" x14ac:dyDescent="0.2">
      <c r="A11" s="53"/>
      <c r="B11" s="15"/>
      <c r="C11" s="16"/>
      <c r="D11" s="16"/>
      <c r="E11" s="16"/>
      <c r="F11" s="25" t="s">
        <v>28</v>
      </c>
      <c r="G11" s="15"/>
      <c r="H11" s="15"/>
      <c r="I11" s="64"/>
      <c r="J11" s="64"/>
      <c r="K11" s="64"/>
      <c r="L11" s="64"/>
      <c r="M11" s="64"/>
      <c r="N11" s="64"/>
      <c r="O11" s="64"/>
      <c r="P11" s="64"/>
      <c r="Q11" s="65"/>
      <c r="R11" s="66"/>
      <c r="S11" s="67"/>
      <c r="T11" s="67"/>
      <c r="U11" s="18"/>
      <c r="V11" s="35"/>
      <c r="W11" s="37"/>
    </row>
    <row r="12" spans="1:25" ht="25.15" customHeight="1" x14ac:dyDescent="0.2">
      <c r="A12" s="54">
        <f>A9+1</f>
        <v>3</v>
      </c>
      <c r="B12" s="40" t="s">
        <v>2</v>
      </c>
      <c r="C12" s="8" t="s">
        <v>42</v>
      </c>
      <c r="D12" s="31"/>
      <c r="E12" s="7"/>
      <c r="F12" s="8" t="s">
        <v>42</v>
      </c>
      <c r="G12" s="11">
        <v>500</v>
      </c>
      <c r="H12" s="11">
        <f>G12+H9</f>
        <v>25452</v>
      </c>
      <c r="I12" s="68" t="s">
        <v>29</v>
      </c>
      <c r="J12" s="68"/>
      <c r="K12" s="68"/>
      <c r="L12" s="68"/>
      <c r="M12" s="68"/>
      <c r="N12" s="68"/>
      <c r="O12" s="68"/>
      <c r="P12" s="68"/>
      <c r="Q12" s="68"/>
      <c r="R12" s="74"/>
      <c r="S12" s="68"/>
      <c r="T12" s="68"/>
      <c r="U12" s="43" t="s">
        <v>30</v>
      </c>
      <c r="V12" s="42"/>
      <c r="W12" s="20"/>
      <c r="X12" s="6" t="s">
        <v>36</v>
      </c>
      <c r="Y12" s="81"/>
    </row>
    <row r="13" spans="1:25" ht="25.15" customHeight="1" x14ac:dyDescent="0.2">
      <c r="A13" s="55">
        <f>A12+1</f>
        <v>4</v>
      </c>
      <c r="B13" s="40" t="s">
        <v>2</v>
      </c>
      <c r="C13" s="8" t="s">
        <v>54</v>
      </c>
      <c r="D13" s="45"/>
      <c r="E13" s="7"/>
      <c r="F13" s="8" t="s">
        <v>54</v>
      </c>
      <c r="G13" s="46">
        <v>6630</v>
      </c>
      <c r="H13" s="46">
        <f>G13+H12</f>
        <v>32082</v>
      </c>
      <c r="I13" s="69"/>
      <c r="J13" s="69"/>
      <c r="K13" s="69"/>
      <c r="L13" s="69"/>
      <c r="M13" s="69"/>
      <c r="N13" s="69"/>
      <c r="O13" s="69"/>
      <c r="P13" s="69"/>
      <c r="Q13" s="69"/>
      <c r="R13" s="75"/>
      <c r="S13" s="69"/>
      <c r="T13" s="68"/>
      <c r="U13" s="43"/>
      <c r="V13" s="47"/>
      <c r="W13" s="76"/>
      <c r="X13" s="6" t="s">
        <v>36</v>
      </c>
    </row>
    <row r="14" spans="1:25" ht="25.15" customHeight="1" x14ac:dyDescent="0.2">
      <c r="A14" s="55">
        <f t="shared" ref="A14:A20" si="0">A13+1</f>
        <v>5</v>
      </c>
      <c r="B14" s="19" t="s">
        <v>3</v>
      </c>
      <c r="C14" s="20" t="s">
        <v>55</v>
      </c>
      <c r="D14" s="45"/>
      <c r="E14" s="7"/>
      <c r="F14" s="20" t="s">
        <v>55</v>
      </c>
      <c r="G14" s="46">
        <v>600</v>
      </c>
      <c r="H14" s="46">
        <f t="shared" ref="H14:H45" si="1">G14+H13</f>
        <v>32682</v>
      </c>
      <c r="I14" s="69" t="s">
        <v>29</v>
      </c>
      <c r="J14" s="69"/>
      <c r="K14" s="69"/>
      <c r="L14" s="69"/>
      <c r="M14" s="69"/>
      <c r="N14" s="69"/>
      <c r="O14" s="69"/>
      <c r="P14" s="69"/>
      <c r="Q14" s="69"/>
      <c r="R14" s="75"/>
      <c r="S14" s="69"/>
      <c r="T14" s="68"/>
      <c r="U14" s="43" t="s">
        <v>30</v>
      </c>
      <c r="V14" s="47"/>
      <c r="W14" s="76"/>
      <c r="X14" s="6"/>
    </row>
    <row r="15" spans="1:25" ht="25.15" customHeight="1" x14ac:dyDescent="0.2">
      <c r="A15" s="55">
        <v>6</v>
      </c>
      <c r="B15" s="19" t="s">
        <v>3</v>
      </c>
      <c r="C15" s="20"/>
      <c r="D15" s="45"/>
      <c r="E15" s="7"/>
      <c r="F15" s="20" t="s">
        <v>120</v>
      </c>
      <c r="G15" s="46">
        <v>0</v>
      </c>
      <c r="H15" s="46">
        <f>H14+G15</f>
        <v>32682</v>
      </c>
      <c r="I15" s="69" t="s">
        <v>29</v>
      </c>
      <c r="J15" s="69"/>
      <c r="K15" s="69"/>
      <c r="L15" s="69"/>
      <c r="M15" s="69"/>
      <c r="N15" s="69"/>
      <c r="O15" s="69"/>
      <c r="P15" s="69"/>
      <c r="Q15" s="69"/>
      <c r="R15" s="75"/>
      <c r="S15" s="69"/>
      <c r="T15" s="68"/>
      <c r="U15" s="43"/>
      <c r="V15" s="47"/>
      <c r="W15" s="76"/>
      <c r="X15" s="6"/>
    </row>
    <row r="16" spans="1:25" ht="25.15" customHeight="1" x14ac:dyDescent="0.2">
      <c r="A16" s="55">
        <v>7</v>
      </c>
      <c r="B16" s="19" t="s">
        <v>4</v>
      </c>
      <c r="C16" s="20" t="s">
        <v>41</v>
      </c>
      <c r="D16" s="45"/>
      <c r="E16" s="7"/>
      <c r="F16" s="20" t="s">
        <v>41</v>
      </c>
      <c r="G16" s="46">
        <v>3000</v>
      </c>
      <c r="H16" s="46">
        <f>G16+H14</f>
        <v>35682</v>
      </c>
      <c r="I16" s="69" t="s">
        <v>29</v>
      </c>
      <c r="J16" s="69"/>
      <c r="K16" s="69"/>
      <c r="L16" s="69"/>
      <c r="M16" s="69"/>
      <c r="N16" s="69"/>
      <c r="O16" s="69"/>
      <c r="P16" s="69"/>
      <c r="Q16" s="69"/>
      <c r="R16" s="75"/>
      <c r="S16" s="69"/>
      <c r="T16" s="68"/>
      <c r="U16" s="43" t="s">
        <v>30</v>
      </c>
      <c r="V16" s="47"/>
      <c r="W16" s="76"/>
      <c r="X16" s="6"/>
    </row>
    <row r="17" spans="1:25" ht="25.9" customHeight="1" x14ac:dyDescent="0.2">
      <c r="A17" s="55">
        <v>8</v>
      </c>
      <c r="B17" s="19" t="s">
        <v>5</v>
      </c>
      <c r="C17" s="20" t="s">
        <v>57</v>
      </c>
      <c r="D17" s="31"/>
      <c r="E17" s="7"/>
      <c r="F17" s="20" t="s">
        <v>57</v>
      </c>
      <c r="G17" s="46">
        <v>200</v>
      </c>
      <c r="H17" s="46">
        <f t="shared" si="1"/>
        <v>35882</v>
      </c>
      <c r="I17" s="68"/>
      <c r="J17" s="68"/>
      <c r="K17" s="68"/>
      <c r="L17" s="68"/>
      <c r="M17" s="68"/>
      <c r="N17" s="68"/>
      <c r="O17" s="68"/>
      <c r="P17" s="68"/>
      <c r="Q17" s="68"/>
      <c r="R17" s="74"/>
      <c r="S17" s="68"/>
      <c r="T17" s="68"/>
      <c r="U17" s="43"/>
      <c r="V17" s="42"/>
      <c r="W17" s="20"/>
      <c r="X17" s="6" t="s">
        <v>36</v>
      </c>
    </row>
    <row r="18" spans="1:25" ht="51" x14ac:dyDescent="0.2">
      <c r="A18" s="55">
        <f t="shared" si="0"/>
        <v>9</v>
      </c>
      <c r="B18" s="27" t="s">
        <v>5</v>
      </c>
      <c r="C18" s="8" t="s">
        <v>56</v>
      </c>
      <c r="D18" s="31"/>
      <c r="E18" s="44"/>
      <c r="F18" s="8" t="s">
        <v>56</v>
      </c>
      <c r="G18" s="46">
        <v>1600</v>
      </c>
      <c r="H18" s="46">
        <f t="shared" si="1"/>
        <v>37482</v>
      </c>
      <c r="I18" s="68"/>
      <c r="J18" s="68"/>
      <c r="K18" s="68"/>
      <c r="L18" s="68"/>
      <c r="M18" s="68"/>
      <c r="N18" s="68"/>
      <c r="O18" s="68"/>
      <c r="P18" s="68"/>
      <c r="Q18" s="68"/>
      <c r="R18" s="74"/>
      <c r="S18" s="68"/>
      <c r="T18" s="68"/>
      <c r="U18" s="43"/>
      <c r="V18" s="42"/>
      <c r="W18" s="20"/>
      <c r="X18" s="6" t="s">
        <v>36</v>
      </c>
    </row>
    <row r="19" spans="1:25" ht="25.5" x14ac:dyDescent="0.2">
      <c r="A19" s="55">
        <f t="shared" si="0"/>
        <v>10</v>
      </c>
      <c r="B19" s="19" t="s">
        <v>5</v>
      </c>
      <c r="C19" s="20" t="s">
        <v>12</v>
      </c>
      <c r="D19" s="32"/>
      <c r="E19" s="32"/>
      <c r="F19" s="20" t="s">
        <v>12</v>
      </c>
      <c r="G19" s="46">
        <v>200</v>
      </c>
      <c r="H19" s="46">
        <f t="shared" si="1"/>
        <v>37682</v>
      </c>
      <c r="I19" s="68"/>
      <c r="J19" s="68"/>
      <c r="K19" s="68"/>
      <c r="L19" s="68"/>
      <c r="M19" s="68"/>
      <c r="N19" s="68"/>
      <c r="O19" s="68"/>
      <c r="P19" s="68"/>
      <c r="Q19" s="68"/>
      <c r="R19" s="74"/>
      <c r="S19" s="68"/>
      <c r="T19" s="68"/>
      <c r="U19" s="43"/>
      <c r="V19" s="42"/>
      <c r="W19" s="20"/>
      <c r="X19" s="6" t="s">
        <v>38</v>
      </c>
    </row>
    <row r="20" spans="1:25" ht="25.5" x14ac:dyDescent="0.2">
      <c r="A20" s="55">
        <f t="shared" si="0"/>
        <v>11</v>
      </c>
      <c r="B20" s="87" t="s">
        <v>5</v>
      </c>
      <c r="C20" s="1" t="s">
        <v>58</v>
      </c>
      <c r="D20" s="93"/>
      <c r="E20" s="93"/>
      <c r="F20" s="1" t="s">
        <v>58</v>
      </c>
      <c r="G20" s="46">
        <v>250</v>
      </c>
      <c r="H20" s="46">
        <f t="shared" si="1"/>
        <v>37932</v>
      </c>
      <c r="I20" s="68" t="s">
        <v>29</v>
      </c>
      <c r="J20" s="68"/>
      <c r="K20" s="68"/>
      <c r="L20" s="68"/>
      <c r="M20" s="68"/>
      <c r="N20" s="68"/>
      <c r="O20" s="68"/>
      <c r="P20" s="68"/>
      <c r="Q20" s="68"/>
      <c r="R20" s="74"/>
      <c r="S20" s="68"/>
      <c r="T20" s="68"/>
      <c r="U20" s="43" t="s">
        <v>30</v>
      </c>
      <c r="V20" s="42"/>
      <c r="W20" s="20"/>
      <c r="X20" s="6" t="s">
        <v>38</v>
      </c>
    </row>
    <row r="21" spans="1:25" ht="15" x14ac:dyDescent="0.2">
      <c r="A21" s="55">
        <v>12</v>
      </c>
      <c r="B21" s="19" t="s">
        <v>114</v>
      </c>
      <c r="C21" s="5"/>
      <c r="D21" s="32"/>
      <c r="E21" s="32"/>
      <c r="F21" s="5" t="s">
        <v>113</v>
      </c>
      <c r="G21" s="46">
        <v>0</v>
      </c>
      <c r="H21" s="46">
        <f>H20+G21</f>
        <v>37932</v>
      </c>
      <c r="I21" s="68"/>
      <c r="J21" s="68"/>
      <c r="K21" s="68"/>
      <c r="L21" s="68"/>
      <c r="M21" s="68"/>
      <c r="N21" s="68"/>
      <c r="O21" s="68"/>
      <c r="P21" s="68"/>
      <c r="Q21" s="68"/>
      <c r="R21" s="74"/>
      <c r="S21" s="68"/>
      <c r="T21" s="68"/>
      <c r="U21" s="43"/>
      <c r="V21" s="42"/>
      <c r="W21" s="20"/>
      <c r="X21" s="6"/>
    </row>
    <row r="22" spans="1:25" ht="25.5" x14ac:dyDescent="0.2">
      <c r="A22" s="55">
        <v>13</v>
      </c>
      <c r="B22" s="19" t="s">
        <v>5</v>
      </c>
      <c r="C22" s="20" t="s">
        <v>59</v>
      </c>
      <c r="D22" s="32"/>
      <c r="E22" s="32"/>
      <c r="F22" s="20" t="s">
        <v>59</v>
      </c>
      <c r="G22" s="46">
        <v>1000</v>
      </c>
      <c r="H22" s="46">
        <f>G22+H20</f>
        <v>38932</v>
      </c>
      <c r="I22" s="68" t="s">
        <v>29</v>
      </c>
      <c r="J22" s="68"/>
      <c r="K22" s="68"/>
      <c r="L22" s="68"/>
      <c r="M22" s="68"/>
      <c r="N22" s="68"/>
      <c r="O22" s="68"/>
      <c r="P22" s="68"/>
      <c r="Q22" s="68"/>
      <c r="R22" s="74"/>
      <c r="S22" s="68"/>
      <c r="T22" s="68"/>
      <c r="U22" s="43" t="s">
        <v>30</v>
      </c>
      <c r="V22" s="42"/>
      <c r="W22" s="20"/>
      <c r="X22" s="6"/>
    </row>
    <row r="23" spans="1:25" ht="89.25" x14ac:dyDescent="0.2">
      <c r="A23" s="55">
        <v>14</v>
      </c>
      <c r="B23" s="19" t="s">
        <v>11</v>
      </c>
      <c r="C23" s="20" t="s">
        <v>60</v>
      </c>
      <c r="D23" s="7"/>
      <c r="E23" s="7"/>
      <c r="F23" s="20" t="s">
        <v>60</v>
      </c>
      <c r="G23" s="46">
        <v>750</v>
      </c>
      <c r="H23" s="46">
        <f t="shared" si="1"/>
        <v>39682</v>
      </c>
      <c r="I23" s="68"/>
      <c r="J23" s="68"/>
      <c r="K23" s="68"/>
      <c r="L23" s="68"/>
      <c r="M23" s="68"/>
      <c r="N23" s="68"/>
      <c r="O23" s="68"/>
      <c r="P23" s="68"/>
      <c r="Q23" s="68"/>
      <c r="R23" s="74"/>
      <c r="S23" s="68"/>
      <c r="T23" s="68"/>
      <c r="U23" s="43"/>
      <c r="V23" s="20"/>
      <c r="W23" s="20"/>
      <c r="X23" s="6" t="s">
        <v>36</v>
      </c>
    </row>
    <row r="24" spans="1:25" ht="89.25" x14ac:dyDescent="0.2">
      <c r="A24" s="55">
        <v>15</v>
      </c>
      <c r="B24" s="19" t="s">
        <v>11</v>
      </c>
      <c r="C24" s="20" t="s">
        <v>61</v>
      </c>
      <c r="D24" s="19"/>
      <c r="E24" s="19"/>
      <c r="F24" s="20" t="s">
        <v>61</v>
      </c>
      <c r="G24" s="46">
        <v>2500</v>
      </c>
      <c r="H24" s="46">
        <f t="shared" si="1"/>
        <v>42182</v>
      </c>
      <c r="I24" s="68"/>
      <c r="J24" s="68"/>
      <c r="K24" s="68"/>
      <c r="L24" s="68"/>
      <c r="M24" s="68"/>
      <c r="N24" s="68"/>
      <c r="O24" s="68"/>
      <c r="P24" s="68"/>
      <c r="Q24" s="68"/>
      <c r="R24" s="74"/>
      <c r="S24" s="68"/>
      <c r="T24" s="68"/>
      <c r="U24" s="43"/>
      <c r="V24" s="42"/>
      <c r="W24" s="20"/>
      <c r="X24" s="6" t="s">
        <v>36</v>
      </c>
    </row>
    <row r="25" spans="1:25" ht="51" x14ac:dyDescent="0.2">
      <c r="A25" s="55">
        <v>16</v>
      </c>
      <c r="B25" s="40" t="s">
        <v>8</v>
      </c>
      <c r="C25" s="8" t="s">
        <v>62</v>
      </c>
      <c r="D25" s="19"/>
      <c r="E25" s="19"/>
      <c r="F25" s="8" t="s">
        <v>62</v>
      </c>
      <c r="G25" s="46">
        <v>215</v>
      </c>
      <c r="H25" s="46">
        <f t="shared" si="1"/>
        <v>42397</v>
      </c>
      <c r="I25" s="68"/>
      <c r="J25" s="68"/>
      <c r="K25" s="68"/>
      <c r="L25" s="68"/>
      <c r="M25" s="68"/>
      <c r="N25" s="68"/>
      <c r="O25" s="68"/>
      <c r="P25" s="68"/>
      <c r="Q25" s="68"/>
      <c r="R25" s="74"/>
      <c r="S25" s="68"/>
      <c r="T25" s="68"/>
      <c r="U25" s="43"/>
      <c r="V25" s="42"/>
      <c r="W25" s="20"/>
      <c r="X25" s="6"/>
    </row>
    <row r="26" spans="1:25" ht="63.75" x14ac:dyDescent="0.2">
      <c r="A26" s="55">
        <v>17</v>
      </c>
      <c r="B26" s="40" t="s">
        <v>63</v>
      </c>
      <c r="C26" s="8" t="s">
        <v>64</v>
      </c>
      <c r="D26" s="19"/>
      <c r="E26" s="19"/>
      <c r="F26" s="8" t="s">
        <v>64</v>
      </c>
      <c r="G26" s="46">
        <v>500</v>
      </c>
      <c r="H26" s="46">
        <f t="shared" si="1"/>
        <v>42897</v>
      </c>
      <c r="I26" s="68"/>
      <c r="J26" s="68"/>
      <c r="K26" s="68"/>
      <c r="L26" s="68"/>
      <c r="M26" s="68"/>
      <c r="N26" s="68"/>
      <c r="O26" s="68"/>
      <c r="P26" s="68"/>
      <c r="Q26" s="68"/>
      <c r="R26" s="74"/>
      <c r="S26" s="68"/>
      <c r="T26" s="68"/>
      <c r="U26" s="43"/>
      <c r="V26" s="42"/>
      <c r="W26" s="20"/>
      <c r="X26" s="6" t="s">
        <v>38</v>
      </c>
    </row>
    <row r="27" spans="1:25" ht="38.25" x14ac:dyDescent="0.2">
      <c r="A27" s="55">
        <v>18</v>
      </c>
      <c r="B27" s="40" t="s">
        <v>9</v>
      </c>
      <c r="C27" s="8" t="s">
        <v>65</v>
      </c>
      <c r="D27" s="19"/>
      <c r="E27" s="19"/>
      <c r="F27" s="8" t="s">
        <v>65</v>
      </c>
      <c r="G27" s="46">
        <v>175</v>
      </c>
      <c r="H27" s="46">
        <f t="shared" si="1"/>
        <v>43072</v>
      </c>
      <c r="I27" s="68" t="s">
        <v>29</v>
      </c>
      <c r="J27" s="68"/>
      <c r="K27" s="68"/>
      <c r="L27" s="68"/>
      <c r="M27" s="68"/>
      <c r="N27" s="68"/>
      <c r="O27" s="68"/>
      <c r="P27" s="68"/>
      <c r="Q27" s="68"/>
      <c r="R27" s="74"/>
      <c r="S27" s="68"/>
      <c r="T27" s="68"/>
      <c r="U27" s="43" t="s">
        <v>30</v>
      </c>
      <c r="V27" s="42"/>
      <c r="W27" s="20"/>
      <c r="X27" s="6" t="s">
        <v>38</v>
      </c>
    </row>
    <row r="28" spans="1:25" ht="38.25" x14ac:dyDescent="0.2">
      <c r="A28" s="55">
        <v>19</v>
      </c>
      <c r="B28" s="19" t="s">
        <v>9</v>
      </c>
      <c r="C28" s="20" t="s">
        <v>44</v>
      </c>
      <c r="D28" s="19"/>
      <c r="E28" s="19"/>
      <c r="F28" s="20" t="s">
        <v>44</v>
      </c>
      <c r="G28" s="46">
        <v>700</v>
      </c>
      <c r="H28" s="46">
        <f t="shared" si="1"/>
        <v>43772</v>
      </c>
      <c r="I28" s="68"/>
      <c r="J28" s="68"/>
      <c r="K28" s="68"/>
      <c r="L28" s="68"/>
      <c r="M28" s="68"/>
      <c r="N28" s="68"/>
      <c r="O28" s="68"/>
      <c r="P28" s="68"/>
      <c r="Q28" s="68"/>
      <c r="R28" s="74"/>
      <c r="S28" s="68"/>
      <c r="T28" s="68"/>
      <c r="U28" s="43"/>
      <c r="V28" s="42"/>
      <c r="W28" s="20"/>
      <c r="X28" s="6" t="s">
        <v>38</v>
      </c>
    </row>
    <row r="29" spans="1:25" s="82" customFormat="1" ht="25.5" x14ac:dyDescent="0.2">
      <c r="A29" s="55">
        <v>20</v>
      </c>
      <c r="B29" s="19" t="s">
        <v>9</v>
      </c>
      <c r="C29" s="20" t="s">
        <v>66</v>
      </c>
      <c r="D29" s="19"/>
      <c r="E29" s="19"/>
      <c r="F29" s="20" t="s">
        <v>66</v>
      </c>
      <c r="G29" s="46">
        <v>150</v>
      </c>
      <c r="H29" s="46">
        <f t="shared" si="1"/>
        <v>43922</v>
      </c>
      <c r="I29" s="68" t="s">
        <v>29</v>
      </c>
      <c r="J29" s="68"/>
      <c r="K29" s="68"/>
      <c r="L29" s="68"/>
      <c r="M29" s="68"/>
      <c r="N29" s="68"/>
      <c r="O29" s="68"/>
      <c r="P29" s="68"/>
      <c r="Q29" s="68"/>
      <c r="R29" s="74"/>
      <c r="S29" s="68"/>
      <c r="T29" s="68"/>
      <c r="U29" s="43" t="s">
        <v>30</v>
      </c>
      <c r="V29" s="42"/>
      <c r="W29" s="20"/>
      <c r="X29" s="81"/>
      <c r="Y29" s="81"/>
    </row>
    <row r="30" spans="1:25" ht="25.5" x14ac:dyDescent="0.2">
      <c r="A30" s="55">
        <v>21</v>
      </c>
      <c r="B30" s="19" t="s">
        <v>10</v>
      </c>
      <c r="C30" s="20" t="s">
        <v>67</v>
      </c>
      <c r="D30" s="19"/>
      <c r="E30" s="19"/>
      <c r="F30" s="20" t="s">
        <v>67</v>
      </c>
      <c r="G30" s="46">
        <v>250</v>
      </c>
      <c r="H30" s="46">
        <f t="shared" si="1"/>
        <v>44172</v>
      </c>
      <c r="I30" s="68" t="s">
        <v>29</v>
      </c>
      <c r="J30" s="68"/>
      <c r="K30" s="68"/>
      <c r="L30" s="68"/>
      <c r="M30" s="68"/>
      <c r="N30" s="68"/>
      <c r="O30" s="68"/>
      <c r="P30" s="68"/>
      <c r="Q30" s="68"/>
      <c r="R30" s="74"/>
      <c r="S30" s="68"/>
      <c r="T30" s="68"/>
      <c r="U30" s="43" t="s">
        <v>30</v>
      </c>
      <c r="V30" s="42"/>
      <c r="W30" s="20"/>
      <c r="X30" s="6" t="s">
        <v>38</v>
      </c>
    </row>
    <row r="31" spans="1:25" ht="51" x14ac:dyDescent="0.2">
      <c r="A31" s="55">
        <v>22</v>
      </c>
      <c r="B31" s="19" t="s">
        <v>10</v>
      </c>
      <c r="C31" s="20" t="s">
        <v>68</v>
      </c>
      <c r="D31" s="19"/>
      <c r="E31" s="19"/>
      <c r="F31" s="20" t="s">
        <v>108</v>
      </c>
      <c r="G31" s="46">
        <v>650</v>
      </c>
      <c r="H31" s="46">
        <f t="shared" si="1"/>
        <v>44822</v>
      </c>
      <c r="I31" s="68"/>
      <c r="J31" s="68"/>
      <c r="K31" s="68"/>
      <c r="L31" s="68"/>
      <c r="M31" s="68"/>
      <c r="N31" s="68"/>
      <c r="O31" s="68"/>
      <c r="P31" s="68"/>
      <c r="Q31" s="68"/>
      <c r="R31" s="74"/>
      <c r="S31" s="68"/>
      <c r="T31" s="68"/>
      <c r="U31" s="43"/>
      <c r="V31" s="42"/>
      <c r="W31" s="20"/>
      <c r="X31" s="6" t="s">
        <v>38</v>
      </c>
    </row>
    <row r="32" spans="1:25" ht="51" x14ac:dyDescent="0.2">
      <c r="A32" s="55">
        <v>23</v>
      </c>
      <c r="B32" s="19" t="s">
        <v>10</v>
      </c>
      <c r="C32" s="20" t="s">
        <v>69</v>
      </c>
      <c r="D32" s="19"/>
      <c r="E32" s="19"/>
      <c r="F32" s="20" t="s">
        <v>69</v>
      </c>
      <c r="G32" s="46">
        <v>2000</v>
      </c>
      <c r="H32" s="46">
        <f t="shared" si="1"/>
        <v>46822</v>
      </c>
      <c r="I32" s="68" t="s">
        <v>29</v>
      </c>
      <c r="J32" s="68"/>
      <c r="K32" s="68"/>
      <c r="L32" s="68"/>
      <c r="M32" s="68"/>
      <c r="N32" s="68"/>
      <c r="O32" s="68"/>
      <c r="P32" s="68"/>
      <c r="Q32" s="68"/>
      <c r="R32" s="74"/>
      <c r="S32" s="68"/>
      <c r="T32" s="68"/>
      <c r="U32" s="43" t="s">
        <v>30</v>
      </c>
      <c r="V32" s="42"/>
      <c r="W32" s="20"/>
      <c r="X32" s="6"/>
    </row>
    <row r="33" spans="1:25" ht="38.25" x14ac:dyDescent="0.2">
      <c r="A33" s="55">
        <v>24</v>
      </c>
      <c r="B33" s="40" t="s">
        <v>10</v>
      </c>
      <c r="C33" s="8" t="s">
        <v>70</v>
      </c>
      <c r="D33" s="7"/>
      <c r="E33" s="7"/>
      <c r="F33" s="8" t="s">
        <v>70</v>
      </c>
      <c r="G33" s="46">
        <v>1035</v>
      </c>
      <c r="H33" s="46">
        <f t="shared" si="1"/>
        <v>47857</v>
      </c>
      <c r="I33" s="68" t="s">
        <v>29</v>
      </c>
      <c r="J33" s="68"/>
      <c r="K33" s="68"/>
      <c r="L33" s="68"/>
      <c r="M33" s="68"/>
      <c r="N33" s="70"/>
      <c r="O33" s="68"/>
      <c r="P33" s="68"/>
      <c r="Q33" s="68"/>
      <c r="R33" s="74"/>
      <c r="S33" s="68"/>
      <c r="T33" s="68"/>
      <c r="U33" s="43" t="s">
        <v>30</v>
      </c>
      <c r="V33" s="20"/>
      <c r="W33" s="20"/>
      <c r="X33" s="6" t="s">
        <v>38</v>
      </c>
    </row>
    <row r="34" spans="1:25" ht="25.9" customHeight="1" x14ac:dyDescent="0.2">
      <c r="A34" s="55">
        <v>25</v>
      </c>
      <c r="B34" s="19" t="s">
        <v>10</v>
      </c>
      <c r="C34" s="20" t="s">
        <v>71</v>
      </c>
      <c r="D34" s="7"/>
      <c r="E34" s="7"/>
      <c r="F34" s="20" t="s">
        <v>71</v>
      </c>
      <c r="G34" s="46">
        <v>100</v>
      </c>
      <c r="H34" s="46">
        <f t="shared" si="1"/>
        <v>47957</v>
      </c>
      <c r="I34" s="68" t="s">
        <v>29</v>
      </c>
      <c r="J34" s="68"/>
      <c r="K34" s="68"/>
      <c r="L34" s="68"/>
      <c r="M34" s="68"/>
      <c r="N34" s="70"/>
      <c r="O34" s="68"/>
      <c r="P34" s="68"/>
      <c r="Q34" s="68"/>
      <c r="R34" s="74"/>
      <c r="S34" s="68"/>
      <c r="T34" s="68"/>
      <c r="U34" s="43" t="s">
        <v>30</v>
      </c>
      <c r="V34" s="42"/>
      <c r="W34" s="20"/>
      <c r="X34" s="6" t="s">
        <v>38</v>
      </c>
    </row>
    <row r="35" spans="1:25" ht="29.45" customHeight="1" x14ac:dyDescent="0.2">
      <c r="A35" s="55">
        <v>26</v>
      </c>
      <c r="B35" s="19" t="s">
        <v>10</v>
      </c>
      <c r="C35" s="20" t="s">
        <v>72</v>
      </c>
      <c r="D35" s="19"/>
      <c r="E35" s="19"/>
      <c r="F35" s="20" t="s">
        <v>72</v>
      </c>
      <c r="G35" s="46">
        <v>2000</v>
      </c>
      <c r="H35" s="46">
        <f t="shared" si="1"/>
        <v>49957</v>
      </c>
      <c r="I35" s="68"/>
      <c r="J35" s="68"/>
      <c r="K35" s="68"/>
      <c r="L35" s="68"/>
      <c r="M35" s="68"/>
      <c r="N35" s="68"/>
      <c r="O35" s="68"/>
      <c r="P35" s="68"/>
      <c r="Q35" s="68"/>
      <c r="R35" s="74"/>
      <c r="S35" s="68"/>
      <c r="T35" s="68"/>
      <c r="U35" s="43"/>
      <c r="V35" s="20"/>
      <c r="W35" s="20"/>
      <c r="X35" s="6" t="s">
        <v>38</v>
      </c>
    </row>
    <row r="36" spans="1:25" ht="25.5" x14ac:dyDescent="0.2">
      <c r="A36" s="55">
        <v>27</v>
      </c>
      <c r="B36" s="27" t="s">
        <v>10</v>
      </c>
      <c r="C36" s="8" t="s">
        <v>40</v>
      </c>
      <c r="D36" s="19"/>
      <c r="E36" s="19"/>
      <c r="F36" s="8" t="s">
        <v>40</v>
      </c>
      <c r="G36" s="46">
        <v>100</v>
      </c>
      <c r="H36" s="46">
        <f t="shared" si="1"/>
        <v>50057</v>
      </c>
      <c r="I36" s="68" t="s">
        <v>29</v>
      </c>
      <c r="J36" s="68"/>
      <c r="K36" s="68"/>
      <c r="L36" s="68"/>
      <c r="M36" s="68"/>
      <c r="N36" s="68"/>
      <c r="O36" s="68"/>
      <c r="P36" s="68"/>
      <c r="Q36" s="68"/>
      <c r="R36" s="74"/>
      <c r="S36" s="68"/>
      <c r="T36" s="68"/>
      <c r="U36" s="43" t="s">
        <v>30</v>
      </c>
      <c r="V36" s="42"/>
      <c r="W36" s="20"/>
      <c r="X36" s="6" t="s">
        <v>38</v>
      </c>
    </row>
    <row r="37" spans="1:25" ht="38.25" x14ac:dyDescent="0.2">
      <c r="A37" s="55">
        <v>28</v>
      </c>
      <c r="B37" s="40" t="s">
        <v>10</v>
      </c>
      <c r="C37" s="8" t="s">
        <v>73</v>
      </c>
      <c r="D37" s="19"/>
      <c r="E37" s="19"/>
      <c r="F37" s="8" t="s">
        <v>109</v>
      </c>
      <c r="G37" s="46">
        <v>150</v>
      </c>
      <c r="H37" s="46">
        <f t="shared" si="1"/>
        <v>50207</v>
      </c>
      <c r="I37" s="68"/>
      <c r="J37" s="68"/>
      <c r="K37" s="68"/>
      <c r="L37" s="68"/>
      <c r="M37" s="68"/>
      <c r="N37" s="68"/>
      <c r="O37" s="68"/>
      <c r="P37" s="68"/>
      <c r="Q37" s="68"/>
      <c r="R37" s="74"/>
      <c r="S37" s="68"/>
      <c r="T37" s="68"/>
      <c r="U37" s="43"/>
      <c r="V37" s="42"/>
      <c r="W37" s="20"/>
      <c r="X37" s="6"/>
    </row>
    <row r="38" spans="1:25" ht="63.75" x14ac:dyDescent="0.2">
      <c r="A38" s="55">
        <v>29</v>
      </c>
      <c r="B38" s="40" t="s">
        <v>5</v>
      </c>
      <c r="C38" s="8" t="s">
        <v>74</v>
      </c>
      <c r="D38" s="21"/>
      <c r="E38" s="21"/>
      <c r="F38" s="8" t="s">
        <v>74</v>
      </c>
      <c r="G38" s="46">
        <v>1600</v>
      </c>
      <c r="H38" s="46">
        <f t="shared" si="1"/>
        <v>51807</v>
      </c>
      <c r="I38" s="68"/>
      <c r="J38" s="68"/>
      <c r="K38" s="68"/>
      <c r="L38" s="68"/>
      <c r="M38" s="68"/>
      <c r="N38" s="68"/>
      <c r="O38" s="68"/>
      <c r="P38" s="68"/>
      <c r="Q38" s="68"/>
      <c r="R38" s="74"/>
      <c r="S38" s="68"/>
      <c r="T38" s="68"/>
      <c r="U38" s="43"/>
      <c r="V38" s="42"/>
      <c r="W38" s="20"/>
      <c r="X38" s="6" t="s">
        <v>38</v>
      </c>
    </row>
    <row r="39" spans="1:25" ht="58.5" customHeight="1" x14ac:dyDescent="0.2">
      <c r="A39" s="55">
        <v>30</v>
      </c>
      <c r="B39" s="19" t="s">
        <v>5</v>
      </c>
      <c r="C39" s="20" t="s">
        <v>75</v>
      </c>
      <c r="D39" s="21"/>
      <c r="E39" s="21"/>
      <c r="F39" s="20" t="s">
        <v>75</v>
      </c>
      <c r="G39" s="46">
        <v>25</v>
      </c>
      <c r="H39" s="46">
        <f t="shared" si="1"/>
        <v>51832</v>
      </c>
      <c r="I39" s="68" t="s">
        <v>29</v>
      </c>
      <c r="J39" s="69"/>
      <c r="K39" s="68"/>
      <c r="L39" s="69"/>
      <c r="M39" s="69"/>
      <c r="N39" s="68"/>
      <c r="O39" s="68"/>
      <c r="P39" s="69"/>
      <c r="Q39" s="69"/>
      <c r="R39" s="75"/>
      <c r="S39" s="68"/>
      <c r="T39" s="68"/>
      <c r="U39" s="43" t="s">
        <v>30</v>
      </c>
      <c r="V39" s="42"/>
      <c r="W39" s="20"/>
      <c r="X39" s="6" t="s">
        <v>38</v>
      </c>
    </row>
    <row r="40" spans="1:25" ht="58.5" customHeight="1" x14ac:dyDescent="0.2">
      <c r="A40" s="55">
        <v>31</v>
      </c>
      <c r="B40" s="19" t="s">
        <v>5</v>
      </c>
      <c r="C40" s="20" t="s">
        <v>45</v>
      </c>
      <c r="D40" s="21"/>
      <c r="E40" s="21"/>
      <c r="F40" s="20" t="s">
        <v>45</v>
      </c>
      <c r="G40" s="46">
        <v>800</v>
      </c>
      <c r="H40" s="46">
        <f t="shared" si="1"/>
        <v>52632</v>
      </c>
      <c r="I40" s="71"/>
      <c r="J40" s="69"/>
      <c r="K40" s="68"/>
      <c r="L40" s="69"/>
      <c r="M40" s="69"/>
      <c r="N40" s="68"/>
      <c r="O40" s="68"/>
      <c r="P40" s="69"/>
      <c r="Q40" s="69"/>
      <c r="R40" s="75"/>
      <c r="S40" s="68"/>
      <c r="T40" s="68"/>
      <c r="U40" s="43"/>
      <c r="V40" s="42"/>
      <c r="W40" s="20"/>
      <c r="X40" s="6"/>
    </row>
    <row r="41" spans="1:25" ht="25.5" x14ac:dyDescent="0.2">
      <c r="A41" s="88">
        <v>32</v>
      </c>
      <c r="B41" s="27" t="s">
        <v>5</v>
      </c>
      <c r="C41" s="8" t="s">
        <v>76</v>
      </c>
      <c r="D41" s="21"/>
      <c r="E41" s="21"/>
      <c r="F41" s="8" t="s">
        <v>76</v>
      </c>
      <c r="G41" s="46">
        <v>200</v>
      </c>
      <c r="H41" s="46">
        <f t="shared" si="1"/>
        <v>52832</v>
      </c>
      <c r="I41" s="68" t="s">
        <v>29</v>
      </c>
      <c r="J41" s="69"/>
      <c r="K41" s="68"/>
      <c r="L41" s="69"/>
      <c r="M41" s="69"/>
      <c r="N41" s="68"/>
      <c r="O41" s="68"/>
      <c r="P41" s="69"/>
      <c r="Q41" s="69"/>
      <c r="R41" s="75"/>
      <c r="S41" s="68"/>
      <c r="T41" s="68"/>
      <c r="U41" s="43" t="s">
        <v>30</v>
      </c>
      <c r="V41" s="42"/>
      <c r="W41" s="20"/>
      <c r="X41" s="6"/>
    </row>
    <row r="42" spans="1:25" ht="38.25" x14ac:dyDescent="0.2">
      <c r="A42" s="55">
        <v>33</v>
      </c>
      <c r="B42" s="27" t="s">
        <v>5</v>
      </c>
      <c r="C42" s="8" t="s">
        <v>77</v>
      </c>
      <c r="D42" s="19"/>
      <c r="E42" s="19"/>
      <c r="F42" s="8" t="s">
        <v>77</v>
      </c>
      <c r="G42" s="46">
        <v>10200</v>
      </c>
      <c r="H42" s="46">
        <f t="shared" si="1"/>
        <v>63032</v>
      </c>
      <c r="I42" s="68" t="s">
        <v>29</v>
      </c>
      <c r="J42" s="68"/>
      <c r="K42" s="68"/>
      <c r="L42" s="68"/>
      <c r="M42" s="68"/>
      <c r="N42" s="68"/>
      <c r="O42" s="68"/>
      <c r="P42" s="68"/>
      <c r="Q42" s="68"/>
      <c r="R42" s="74"/>
      <c r="S42" s="68"/>
      <c r="T42" s="68"/>
      <c r="U42" s="43" t="s">
        <v>30</v>
      </c>
      <c r="V42" s="42"/>
      <c r="W42" s="20"/>
      <c r="X42" s="6"/>
    </row>
    <row r="43" spans="1:25" ht="38.25" x14ac:dyDescent="0.2">
      <c r="A43" s="55">
        <v>34</v>
      </c>
      <c r="B43" s="27" t="s">
        <v>5</v>
      </c>
      <c r="C43" s="8" t="s">
        <v>79</v>
      </c>
      <c r="D43" s="19"/>
      <c r="E43" s="19"/>
      <c r="F43" s="8" t="s">
        <v>79</v>
      </c>
      <c r="G43" s="46">
        <v>100</v>
      </c>
      <c r="H43" s="46">
        <f t="shared" si="1"/>
        <v>63132</v>
      </c>
      <c r="I43" s="68"/>
      <c r="J43" s="68"/>
      <c r="K43" s="68"/>
      <c r="L43" s="68"/>
      <c r="M43" s="68"/>
      <c r="N43" s="68"/>
      <c r="O43" s="68"/>
      <c r="P43" s="68"/>
      <c r="Q43" s="68"/>
      <c r="R43" s="74"/>
      <c r="S43" s="68"/>
      <c r="T43" s="68"/>
      <c r="U43" s="43"/>
      <c r="V43" s="42"/>
      <c r="W43" s="20"/>
      <c r="X43" s="6"/>
    </row>
    <row r="44" spans="1:25" ht="34.9" customHeight="1" x14ac:dyDescent="0.25">
      <c r="A44" s="55">
        <v>35</v>
      </c>
      <c r="B44" s="27" t="s">
        <v>5</v>
      </c>
      <c r="C44" s="8" t="s">
        <v>80</v>
      </c>
      <c r="D44" s="30"/>
      <c r="E44" s="19"/>
      <c r="F44" s="8" t="s">
        <v>80</v>
      </c>
      <c r="G44" s="46">
        <v>910</v>
      </c>
      <c r="H44" s="46">
        <f t="shared" si="1"/>
        <v>64042</v>
      </c>
      <c r="I44" s="68" t="s">
        <v>29</v>
      </c>
      <c r="J44" s="68"/>
      <c r="K44" s="68"/>
      <c r="L44" s="68"/>
      <c r="M44" s="68"/>
      <c r="N44" s="68"/>
      <c r="O44" s="68"/>
      <c r="P44" s="68"/>
      <c r="Q44" s="68"/>
      <c r="R44" s="74"/>
      <c r="S44" s="68"/>
      <c r="T44" s="68"/>
      <c r="U44" s="43" t="s">
        <v>30</v>
      </c>
      <c r="V44" s="42"/>
      <c r="W44" s="20"/>
      <c r="X44" s="6" t="s">
        <v>36</v>
      </c>
    </row>
    <row r="45" spans="1:25" ht="38.25" x14ac:dyDescent="0.2">
      <c r="A45" s="55">
        <v>36</v>
      </c>
      <c r="B45" s="19" t="s">
        <v>5</v>
      </c>
      <c r="C45" s="20" t="s">
        <v>78</v>
      </c>
      <c r="D45" s="19"/>
      <c r="E45" s="19"/>
      <c r="F45" s="20" t="s">
        <v>107</v>
      </c>
      <c r="G45" s="46">
        <v>5958</v>
      </c>
      <c r="H45" s="46">
        <f t="shared" si="1"/>
        <v>70000</v>
      </c>
      <c r="I45" s="68"/>
      <c r="J45" s="68"/>
      <c r="K45" s="68"/>
      <c r="L45" s="68"/>
      <c r="M45" s="68"/>
      <c r="N45" s="68"/>
      <c r="O45" s="68"/>
      <c r="P45" s="68"/>
      <c r="Q45" s="68"/>
      <c r="R45" s="74"/>
      <c r="S45" s="68"/>
      <c r="T45" s="68"/>
      <c r="U45" s="43"/>
      <c r="V45" s="42"/>
      <c r="W45" s="20"/>
      <c r="X45" s="6" t="s">
        <v>36</v>
      </c>
      <c r="Y45" s="81"/>
    </row>
    <row r="46" spans="1:25" ht="38.25" x14ac:dyDescent="0.2">
      <c r="A46" s="55">
        <v>37</v>
      </c>
      <c r="B46" s="19" t="s">
        <v>5</v>
      </c>
      <c r="C46" s="20"/>
      <c r="D46" s="19"/>
      <c r="E46" s="19"/>
      <c r="F46" s="20" t="s">
        <v>110</v>
      </c>
      <c r="G46" s="46">
        <v>0</v>
      </c>
      <c r="H46" s="46">
        <f>H45+G46</f>
        <v>70000</v>
      </c>
      <c r="I46" s="68"/>
      <c r="J46" s="68"/>
      <c r="K46" s="68"/>
      <c r="L46" s="68"/>
      <c r="M46" s="68"/>
      <c r="N46" s="68"/>
      <c r="O46" s="68"/>
      <c r="P46" s="68"/>
      <c r="Q46" s="68"/>
      <c r="R46" s="74"/>
      <c r="S46" s="68"/>
      <c r="T46" s="68"/>
      <c r="U46" s="43"/>
      <c r="V46" s="20"/>
      <c r="W46" s="20"/>
      <c r="X46" s="6"/>
      <c r="Y46" s="81"/>
    </row>
    <row r="47" spans="1:25" ht="38.25" x14ac:dyDescent="0.2">
      <c r="A47" s="55">
        <v>38</v>
      </c>
      <c r="B47" s="19" t="s">
        <v>5</v>
      </c>
      <c r="C47" s="20"/>
      <c r="D47" s="19"/>
      <c r="E47" s="19"/>
      <c r="F47" s="20" t="s">
        <v>111</v>
      </c>
      <c r="G47" s="46">
        <v>0</v>
      </c>
      <c r="H47" s="46">
        <f>H46+G47</f>
        <v>70000</v>
      </c>
      <c r="I47" s="68"/>
      <c r="J47" s="68"/>
      <c r="K47" s="68"/>
      <c r="L47" s="68"/>
      <c r="M47" s="68"/>
      <c r="N47" s="68"/>
      <c r="O47" s="68"/>
      <c r="P47" s="68"/>
      <c r="Q47" s="68"/>
      <c r="R47" s="74"/>
      <c r="S47" s="68"/>
      <c r="T47" s="68"/>
      <c r="U47" s="43"/>
      <c r="V47" s="20"/>
      <c r="W47" s="20"/>
      <c r="X47" s="6"/>
      <c r="Y47" s="81"/>
    </row>
    <row r="48" spans="1:25" ht="25.5" x14ac:dyDescent="0.2">
      <c r="A48" s="55">
        <v>39</v>
      </c>
      <c r="B48" s="19" t="s">
        <v>4</v>
      </c>
      <c r="C48" s="20"/>
      <c r="D48" s="19"/>
      <c r="E48" s="19"/>
      <c r="F48" s="20" t="s">
        <v>115</v>
      </c>
      <c r="G48" s="46">
        <v>0</v>
      </c>
      <c r="H48" s="46">
        <f>H47+G47</f>
        <v>70000</v>
      </c>
      <c r="I48" s="68"/>
      <c r="J48" s="68"/>
      <c r="K48" s="68"/>
      <c r="L48" s="68"/>
      <c r="M48" s="68"/>
      <c r="N48" s="68"/>
      <c r="O48" s="68"/>
      <c r="P48" s="68"/>
      <c r="Q48" s="68"/>
      <c r="R48" s="74"/>
      <c r="S48" s="68"/>
      <c r="T48" s="68"/>
      <c r="U48" s="43"/>
      <c r="V48" s="20"/>
      <c r="W48" s="20"/>
      <c r="X48" s="6"/>
      <c r="Y48" s="81"/>
    </row>
    <row r="49" spans="1:25" ht="25.5" x14ac:dyDescent="0.2">
      <c r="A49" s="55">
        <v>40</v>
      </c>
      <c r="B49" s="19" t="s">
        <v>5</v>
      </c>
      <c r="C49" s="20"/>
      <c r="D49" s="19"/>
      <c r="E49" s="19"/>
      <c r="F49" s="20" t="s">
        <v>112</v>
      </c>
      <c r="G49" s="46">
        <v>0</v>
      </c>
      <c r="H49" s="46">
        <f>H48+G48</f>
        <v>70000</v>
      </c>
      <c r="I49" s="68" t="s">
        <v>29</v>
      </c>
      <c r="J49" s="68"/>
      <c r="K49" s="68"/>
      <c r="L49" s="68"/>
      <c r="M49" s="68"/>
      <c r="N49" s="68"/>
      <c r="O49" s="68"/>
      <c r="P49" s="68"/>
      <c r="Q49" s="68"/>
      <c r="R49" s="74"/>
      <c r="S49" s="68"/>
      <c r="T49" s="68"/>
      <c r="U49" s="43"/>
      <c r="V49" s="20"/>
      <c r="W49" s="20"/>
      <c r="X49" s="6"/>
      <c r="Y49" s="81"/>
    </row>
    <row r="50" spans="1:25" ht="38.25" x14ac:dyDescent="0.2">
      <c r="A50" s="55">
        <v>41</v>
      </c>
      <c r="B50" s="19" t="s">
        <v>5</v>
      </c>
      <c r="C50" s="20"/>
      <c r="D50" s="19"/>
      <c r="E50" s="19"/>
      <c r="F50" s="20" t="s">
        <v>116</v>
      </c>
      <c r="G50" s="46">
        <v>0</v>
      </c>
      <c r="H50" s="46">
        <f>H49+G50</f>
        <v>70000</v>
      </c>
      <c r="I50" s="68"/>
      <c r="J50" s="68"/>
      <c r="K50" s="68"/>
      <c r="L50" s="68"/>
      <c r="M50" s="68"/>
      <c r="N50" s="68"/>
      <c r="O50" s="68"/>
      <c r="P50" s="68"/>
      <c r="Q50" s="68"/>
      <c r="R50" s="74"/>
      <c r="S50" s="68"/>
      <c r="T50" s="68"/>
      <c r="U50" s="43"/>
      <c r="V50" s="20"/>
      <c r="W50" s="20"/>
      <c r="X50" s="6"/>
      <c r="Y50" s="81"/>
    </row>
    <row r="51" spans="1:25" ht="25.5" x14ac:dyDescent="0.2">
      <c r="A51" s="55">
        <v>42</v>
      </c>
      <c r="B51" s="19" t="s">
        <v>5</v>
      </c>
      <c r="C51" s="20"/>
      <c r="D51" s="19"/>
      <c r="E51" s="19"/>
      <c r="F51" s="20" t="s">
        <v>117</v>
      </c>
      <c r="G51" s="46">
        <v>0</v>
      </c>
      <c r="H51" s="46">
        <f>H50+G51</f>
        <v>70000</v>
      </c>
      <c r="I51" s="68"/>
      <c r="J51" s="68"/>
      <c r="K51" s="68"/>
      <c r="L51" s="68"/>
      <c r="M51" s="68"/>
      <c r="N51" s="68"/>
      <c r="O51" s="68"/>
      <c r="P51" s="68"/>
      <c r="Q51" s="68"/>
      <c r="R51" s="74"/>
      <c r="S51" s="68"/>
      <c r="T51" s="68"/>
      <c r="U51" s="43"/>
      <c r="V51" s="20"/>
      <c r="W51" s="20"/>
      <c r="X51" s="6"/>
      <c r="Y51" s="81"/>
    </row>
    <row r="52" spans="1:25" x14ac:dyDescent="0.2">
      <c r="A52" s="56"/>
      <c r="B52" s="41"/>
      <c r="C52" s="34"/>
      <c r="D52" s="34"/>
      <c r="E52" s="34"/>
      <c r="F52" s="35"/>
      <c r="G52" s="36"/>
      <c r="H52" s="36"/>
      <c r="I52" s="72"/>
      <c r="J52" s="72"/>
      <c r="K52" s="72"/>
      <c r="L52" s="72"/>
      <c r="M52" s="72"/>
      <c r="N52" s="72"/>
      <c r="O52" s="72"/>
      <c r="P52" s="72"/>
      <c r="Q52" s="72"/>
      <c r="R52" s="73"/>
      <c r="S52" s="72"/>
      <c r="T52" s="72"/>
      <c r="U52" s="34"/>
      <c r="V52" s="35"/>
      <c r="W52" s="37"/>
    </row>
    <row r="54" spans="1:25" hidden="1" x14ac:dyDescent="0.2">
      <c r="V54" s="1" t="s">
        <v>39</v>
      </c>
      <c r="W54" s="1" t="s">
        <v>36</v>
      </c>
      <c r="X54" t="e">
        <f>SUMIF($X$8:$X$45,W54,#REF!)</f>
        <v>#REF!</v>
      </c>
    </row>
    <row r="55" spans="1:25" hidden="1" x14ac:dyDescent="0.2">
      <c r="V55" s="1" t="s">
        <v>39</v>
      </c>
      <c r="W55" s="1" t="s">
        <v>38</v>
      </c>
      <c r="X55" t="e">
        <f>SUMIF($X$8:$X$45,W55,#REF!)</f>
        <v>#REF!</v>
      </c>
    </row>
  </sheetData>
  <autoFilter ref="A6:X53"/>
  <mergeCells count="1">
    <mergeCell ref="B7:R7"/>
  </mergeCells>
  <pageMargins left="0.7" right="0.7" top="0.5" bottom="0.5" header="0.3" footer="0.3"/>
  <pageSetup paperSize="3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="85" zoomScaleNormal="85" workbookViewId="0">
      <pane xSplit="2" ySplit="7" topLeftCell="C8" activePane="bottomRight" state="frozen"/>
      <selection pane="topRight" activeCell="H1" sqref="H1"/>
      <selection pane="bottomLeft" activeCell="A8" sqref="A8"/>
      <selection pane="bottomRight" activeCell="H45" sqref="H45"/>
    </sheetView>
  </sheetViews>
  <sheetFormatPr defaultRowHeight="12.75" x14ac:dyDescent="0.2"/>
  <cols>
    <col min="1" max="1" width="6" style="49" customWidth="1"/>
    <col min="2" max="2" width="21" style="17" customWidth="1"/>
    <col min="3" max="3" width="32.7109375" style="1" customWidth="1"/>
    <col min="4" max="5" width="11" customWidth="1"/>
    <col min="6" max="6" width="8.85546875" customWidth="1"/>
    <col min="7" max="7" width="36.85546875" style="1" customWidth="1"/>
    <col min="8" max="8" width="16.28515625" style="6" customWidth="1"/>
    <col min="11" max="11" width="16.140625" bestFit="1" customWidth="1"/>
    <col min="12" max="12" width="12.5703125" bestFit="1" customWidth="1"/>
    <col min="17" max="17" width="16" customWidth="1"/>
  </cols>
  <sheetData>
    <row r="1" spans="1:17" ht="20.25" x14ac:dyDescent="0.3">
      <c r="A1" s="48" t="s">
        <v>46</v>
      </c>
      <c r="C1" s="12"/>
    </row>
    <row r="2" spans="1:17" ht="51" x14ac:dyDescent="0.2">
      <c r="B2" s="39">
        <v>42895</v>
      </c>
      <c r="C2" s="24" t="s">
        <v>81</v>
      </c>
    </row>
    <row r="3" spans="1:17" x14ac:dyDescent="0.2">
      <c r="B3" s="39" t="s">
        <v>47</v>
      </c>
      <c r="C3" s="26" t="s">
        <v>49</v>
      </c>
    </row>
    <row r="4" spans="1:17" x14ac:dyDescent="0.2">
      <c r="B4" s="39"/>
      <c r="C4" s="26" t="s">
        <v>48</v>
      </c>
    </row>
    <row r="5" spans="1:17" x14ac:dyDescent="0.2">
      <c r="C5" s="83" t="s">
        <v>50</v>
      </c>
    </row>
    <row r="6" spans="1:17" ht="63.75" x14ac:dyDescent="0.2">
      <c r="A6" s="50" t="s">
        <v>13</v>
      </c>
      <c r="B6" s="2" t="s">
        <v>1</v>
      </c>
      <c r="C6" s="2" t="s">
        <v>0</v>
      </c>
      <c r="D6" s="3" t="s">
        <v>51</v>
      </c>
      <c r="E6" s="3" t="s">
        <v>52</v>
      </c>
      <c r="F6" s="13" t="s">
        <v>53</v>
      </c>
      <c r="G6" s="84" t="s">
        <v>43</v>
      </c>
    </row>
    <row r="7" spans="1:17" x14ac:dyDescent="0.2">
      <c r="A7" s="51"/>
      <c r="B7" s="106" t="s">
        <v>6</v>
      </c>
      <c r="C7" s="108"/>
      <c r="D7" s="108"/>
      <c r="E7" s="108"/>
      <c r="F7" s="14"/>
      <c r="G7" s="85"/>
    </row>
    <row r="8" spans="1:17" x14ac:dyDescent="0.2">
      <c r="A8" s="54">
        <v>1</v>
      </c>
      <c r="B8" s="19" t="s">
        <v>6</v>
      </c>
      <c r="C8" s="78" t="s">
        <v>7</v>
      </c>
      <c r="D8" s="80">
        <v>20320</v>
      </c>
      <c r="E8" s="80">
        <f>D8</f>
        <v>20320</v>
      </c>
      <c r="F8" s="19" t="s">
        <v>30</v>
      </c>
      <c r="G8" s="20"/>
    </row>
    <row r="9" spans="1:17" x14ac:dyDescent="0.2">
      <c r="A9" s="54">
        <v>2</v>
      </c>
      <c r="B9" s="19" t="s">
        <v>32</v>
      </c>
      <c r="C9" s="78" t="s">
        <v>34</v>
      </c>
      <c r="D9" s="80">
        <v>4632</v>
      </c>
      <c r="E9" s="80">
        <f>D9+E8</f>
        <v>24952</v>
      </c>
      <c r="F9" s="19" t="s">
        <v>30</v>
      </c>
      <c r="G9" s="20"/>
    </row>
    <row r="10" spans="1:17" x14ac:dyDescent="0.2">
      <c r="A10" s="52"/>
      <c r="B10" s="28"/>
      <c r="C10" s="5"/>
      <c r="D10" s="29"/>
      <c r="E10" s="29"/>
      <c r="F10" s="28"/>
      <c r="G10" s="5"/>
    </row>
    <row r="11" spans="1:17" x14ac:dyDescent="0.2">
      <c r="A11" s="53"/>
      <c r="B11" s="15"/>
      <c r="C11" s="25" t="s">
        <v>28</v>
      </c>
      <c r="D11" s="15"/>
      <c r="E11" s="15"/>
      <c r="F11" s="86"/>
      <c r="G11" s="37"/>
    </row>
    <row r="12" spans="1:17" ht="25.15" customHeight="1" x14ac:dyDescent="0.2">
      <c r="A12" s="54">
        <f>A9+1</f>
        <v>3</v>
      </c>
      <c r="B12" s="40" t="s">
        <v>2</v>
      </c>
      <c r="C12" s="8" t="s">
        <v>42</v>
      </c>
      <c r="D12" s="11">
        <v>500</v>
      </c>
      <c r="E12" s="11">
        <f>D12+E9</f>
        <v>25452</v>
      </c>
      <c r="F12" s="43" t="s">
        <v>30</v>
      </c>
      <c r="G12" s="20" t="s">
        <v>85</v>
      </c>
      <c r="H12" s="81"/>
    </row>
    <row r="13" spans="1:17" ht="25.9" customHeight="1" x14ac:dyDescent="0.2">
      <c r="A13" s="55">
        <f>A12+1</f>
        <v>4</v>
      </c>
      <c r="B13" s="40" t="s">
        <v>2</v>
      </c>
      <c r="C13" s="8" t="s">
        <v>54</v>
      </c>
      <c r="D13" s="46">
        <v>6630</v>
      </c>
      <c r="E13" s="46">
        <f>D13+E12</f>
        <v>32082</v>
      </c>
      <c r="F13" s="91"/>
      <c r="G13" s="20" t="s">
        <v>86</v>
      </c>
    </row>
    <row r="14" spans="1:17" x14ac:dyDescent="0.2">
      <c r="A14" s="55">
        <f t="shared" ref="A14" si="0">A13+1</f>
        <v>5</v>
      </c>
      <c r="B14" s="19" t="s">
        <v>3</v>
      </c>
      <c r="C14" s="20" t="s">
        <v>55</v>
      </c>
      <c r="D14" s="46">
        <v>600</v>
      </c>
      <c r="E14" s="46">
        <f t="shared" ref="E14:E42" si="1">D14+E13</f>
        <v>32682</v>
      </c>
      <c r="F14" s="43" t="s">
        <v>30</v>
      </c>
      <c r="G14" s="20" t="s">
        <v>87</v>
      </c>
      <c r="I14" s="102"/>
      <c r="J14" s="102"/>
      <c r="K14" s="102"/>
      <c r="L14" s="102"/>
      <c r="M14" s="102"/>
      <c r="N14" s="102"/>
    </row>
    <row r="15" spans="1:17" x14ac:dyDescent="0.2">
      <c r="A15" s="49">
        <v>6</v>
      </c>
      <c r="B15" s="17" t="s">
        <v>3</v>
      </c>
      <c r="C15" s="20" t="s">
        <v>120</v>
      </c>
      <c r="D15" s="46">
        <v>0</v>
      </c>
      <c r="E15" s="6">
        <f>E14+D15</f>
        <v>32682</v>
      </c>
      <c r="F15" s="43" t="s">
        <v>30</v>
      </c>
      <c r="G15" s="20" t="s">
        <v>123</v>
      </c>
      <c r="I15" s="102"/>
      <c r="J15" s="102"/>
      <c r="K15" s="102"/>
      <c r="L15" s="102"/>
      <c r="M15" s="102"/>
      <c r="N15" s="102"/>
      <c r="Q15" s="6"/>
    </row>
    <row r="16" spans="1:17" ht="76.5" x14ac:dyDescent="0.2">
      <c r="A16" s="55">
        <v>7</v>
      </c>
      <c r="B16" s="19" t="s">
        <v>4</v>
      </c>
      <c r="C16" s="20" t="s">
        <v>41</v>
      </c>
      <c r="D16" s="46">
        <v>3000</v>
      </c>
      <c r="E16" s="46">
        <f>D16+E14</f>
        <v>35682</v>
      </c>
      <c r="F16" s="43" t="s">
        <v>30</v>
      </c>
      <c r="G16" s="20" t="s">
        <v>88</v>
      </c>
      <c r="I16" s="103"/>
      <c r="J16" s="104"/>
      <c r="K16" s="102"/>
      <c r="L16" s="101"/>
      <c r="M16" s="101"/>
      <c r="N16" s="102"/>
      <c r="O16" s="92" t="s">
        <v>121</v>
      </c>
      <c r="Q16" s="6"/>
    </row>
    <row r="17" spans="1:17" x14ac:dyDescent="0.2">
      <c r="A17" s="55">
        <v>8</v>
      </c>
      <c r="B17" s="19" t="s">
        <v>5</v>
      </c>
      <c r="C17" s="20" t="s">
        <v>57</v>
      </c>
      <c r="D17" s="46">
        <v>200</v>
      </c>
      <c r="E17" s="46">
        <f>D17+E16</f>
        <v>35882</v>
      </c>
      <c r="F17" s="43"/>
      <c r="G17" s="20" t="s">
        <v>89</v>
      </c>
      <c r="Q17" s="6"/>
    </row>
    <row r="18" spans="1:17" ht="25.5" x14ac:dyDescent="0.2">
      <c r="A18" s="55">
        <v>9</v>
      </c>
      <c r="B18" s="27" t="s">
        <v>5</v>
      </c>
      <c r="C18" s="8" t="s">
        <v>56</v>
      </c>
      <c r="D18" s="46">
        <v>1600</v>
      </c>
      <c r="E18" s="46">
        <f t="shared" si="1"/>
        <v>37482</v>
      </c>
      <c r="F18" s="43"/>
      <c r="G18" s="20" t="s">
        <v>90</v>
      </c>
      <c r="I18" s="102"/>
      <c r="J18" s="102"/>
      <c r="K18" s="102"/>
      <c r="L18" s="102"/>
      <c r="Q18" s="6"/>
    </row>
    <row r="19" spans="1:17" x14ac:dyDescent="0.2">
      <c r="A19" s="55">
        <v>10</v>
      </c>
      <c r="B19" s="19" t="s">
        <v>5</v>
      </c>
      <c r="C19" s="20" t="s">
        <v>12</v>
      </c>
      <c r="D19" s="46">
        <v>200</v>
      </c>
      <c r="E19" s="46">
        <f t="shared" si="1"/>
        <v>37682</v>
      </c>
      <c r="F19" s="43"/>
      <c r="G19" s="20" t="s">
        <v>91</v>
      </c>
      <c r="I19" s="102"/>
      <c r="J19" s="104"/>
      <c r="K19" s="105"/>
      <c r="L19" s="102"/>
      <c r="Q19" s="6"/>
    </row>
    <row r="20" spans="1:17" x14ac:dyDescent="0.2">
      <c r="A20" s="55">
        <v>11</v>
      </c>
      <c r="B20" s="87" t="s">
        <v>5</v>
      </c>
      <c r="C20" s="1" t="s">
        <v>58</v>
      </c>
      <c r="D20" s="46">
        <v>250</v>
      </c>
      <c r="E20" s="46">
        <f t="shared" si="1"/>
        <v>37932</v>
      </c>
      <c r="F20" s="43" t="s">
        <v>30</v>
      </c>
      <c r="G20" s="20" t="s">
        <v>84</v>
      </c>
      <c r="I20" s="102"/>
      <c r="J20" s="102"/>
      <c r="K20" s="102"/>
      <c r="L20" s="102"/>
    </row>
    <row r="21" spans="1:17" x14ac:dyDescent="0.2">
      <c r="A21" s="55">
        <v>12</v>
      </c>
      <c r="B21" s="19" t="s">
        <v>114</v>
      </c>
      <c r="C21" s="5" t="s">
        <v>113</v>
      </c>
      <c r="D21" s="46">
        <v>0</v>
      </c>
      <c r="E21" s="46">
        <f>E20+D21</f>
        <v>37932</v>
      </c>
      <c r="F21" s="5"/>
      <c r="G21" s="46" t="s">
        <v>118</v>
      </c>
      <c r="K21" s="89"/>
      <c r="L21" s="89"/>
    </row>
    <row r="22" spans="1:17" x14ac:dyDescent="0.2">
      <c r="A22" s="55">
        <v>13</v>
      </c>
      <c r="B22" s="19" t="s">
        <v>5</v>
      </c>
      <c r="C22" s="20" t="s">
        <v>59</v>
      </c>
      <c r="D22" s="46">
        <v>1000</v>
      </c>
      <c r="E22" s="46">
        <f>D22+E20</f>
        <v>38932</v>
      </c>
      <c r="F22" s="43" t="s">
        <v>30</v>
      </c>
      <c r="G22" s="20" t="s">
        <v>92</v>
      </c>
      <c r="K22" s="89"/>
      <c r="L22" s="89"/>
    </row>
    <row r="23" spans="1:17" ht="38.25" x14ac:dyDescent="0.2">
      <c r="A23" s="55">
        <v>14</v>
      </c>
      <c r="B23" s="19" t="s">
        <v>11</v>
      </c>
      <c r="C23" s="20" t="s">
        <v>60</v>
      </c>
      <c r="D23" s="46">
        <v>750</v>
      </c>
      <c r="E23" s="46">
        <f t="shared" si="1"/>
        <v>39682</v>
      </c>
      <c r="F23" s="43"/>
      <c r="G23" s="20" t="s">
        <v>93</v>
      </c>
      <c r="K23" s="89"/>
      <c r="L23" s="89"/>
    </row>
    <row r="24" spans="1:17" s="82" customFormat="1" ht="38.25" x14ac:dyDescent="0.2">
      <c r="A24" s="55">
        <v>15</v>
      </c>
      <c r="B24" s="19" t="s">
        <v>11</v>
      </c>
      <c r="C24" s="20" t="s">
        <v>61</v>
      </c>
      <c r="D24" s="46">
        <v>2500</v>
      </c>
      <c r="E24" s="46">
        <f t="shared" si="1"/>
        <v>42182</v>
      </c>
      <c r="F24" s="43"/>
      <c r="G24" s="20" t="s">
        <v>94</v>
      </c>
      <c r="H24" s="81"/>
      <c r="K24" s="90"/>
      <c r="L24" s="89"/>
    </row>
    <row r="25" spans="1:17" ht="25.5" x14ac:dyDescent="0.2">
      <c r="A25" s="55">
        <v>16</v>
      </c>
      <c r="B25" s="40" t="s">
        <v>8</v>
      </c>
      <c r="C25" s="8" t="s">
        <v>62</v>
      </c>
      <c r="D25" s="46">
        <v>215</v>
      </c>
      <c r="E25" s="46">
        <f t="shared" si="1"/>
        <v>42397</v>
      </c>
      <c r="F25" s="43"/>
      <c r="G25" s="20" t="s">
        <v>95</v>
      </c>
      <c r="K25" s="89"/>
      <c r="L25" s="89"/>
    </row>
    <row r="26" spans="1:17" ht="38.25" x14ac:dyDescent="0.2">
      <c r="A26" s="55">
        <v>17</v>
      </c>
      <c r="B26" s="40" t="s">
        <v>63</v>
      </c>
      <c r="C26" s="8" t="s">
        <v>64</v>
      </c>
      <c r="D26" s="46">
        <v>500</v>
      </c>
      <c r="E26" s="46">
        <f t="shared" si="1"/>
        <v>42897</v>
      </c>
      <c r="F26" s="43"/>
      <c r="G26" s="20" t="s">
        <v>96</v>
      </c>
      <c r="K26" s="89"/>
      <c r="L26" s="89"/>
    </row>
    <row r="27" spans="1:17" x14ac:dyDescent="0.2">
      <c r="A27" s="55">
        <v>18</v>
      </c>
      <c r="B27" s="40" t="s">
        <v>9</v>
      </c>
      <c r="C27" s="8" t="s">
        <v>65</v>
      </c>
      <c r="D27" s="46">
        <v>175</v>
      </c>
      <c r="E27" s="46">
        <f t="shared" si="1"/>
        <v>43072</v>
      </c>
      <c r="F27" s="43" t="s">
        <v>30</v>
      </c>
      <c r="G27" s="20" t="s">
        <v>84</v>
      </c>
      <c r="K27" s="89"/>
      <c r="L27" s="89"/>
    </row>
    <row r="28" spans="1:17" x14ac:dyDescent="0.2">
      <c r="A28" s="55">
        <v>19</v>
      </c>
      <c r="B28" s="19" t="s">
        <v>9</v>
      </c>
      <c r="C28" s="20" t="s">
        <v>44</v>
      </c>
      <c r="D28" s="46">
        <v>700</v>
      </c>
      <c r="E28" s="46">
        <f t="shared" si="1"/>
        <v>43772</v>
      </c>
      <c r="F28" s="43"/>
      <c r="G28" s="20" t="s">
        <v>97</v>
      </c>
      <c r="K28" s="89"/>
      <c r="L28" s="89"/>
    </row>
    <row r="29" spans="1:17" ht="25.9" customHeight="1" x14ac:dyDescent="0.2">
      <c r="A29" s="55">
        <v>20</v>
      </c>
      <c r="B29" s="19" t="s">
        <v>9</v>
      </c>
      <c r="C29" s="20" t="s">
        <v>66</v>
      </c>
      <c r="D29" s="46">
        <v>150</v>
      </c>
      <c r="E29" s="46">
        <f t="shared" si="1"/>
        <v>43922</v>
      </c>
      <c r="F29" s="43" t="s">
        <v>30</v>
      </c>
      <c r="G29" s="20" t="s">
        <v>98</v>
      </c>
      <c r="K29" s="89"/>
      <c r="L29" s="89"/>
    </row>
    <row r="30" spans="1:17" ht="29.45" customHeight="1" x14ac:dyDescent="0.2">
      <c r="A30" s="55">
        <v>21</v>
      </c>
      <c r="B30" s="19" t="s">
        <v>10</v>
      </c>
      <c r="C30" s="20" t="s">
        <v>67</v>
      </c>
      <c r="D30" s="46">
        <v>250</v>
      </c>
      <c r="E30" s="46">
        <f t="shared" si="1"/>
        <v>44172</v>
      </c>
      <c r="F30" s="43" t="s">
        <v>30</v>
      </c>
      <c r="G30" s="20" t="s">
        <v>98</v>
      </c>
      <c r="K30" s="89"/>
      <c r="L30" s="89"/>
      <c r="Q30" s="6"/>
    </row>
    <row r="31" spans="1:17" ht="25.5" x14ac:dyDescent="0.2">
      <c r="A31" s="55">
        <v>22</v>
      </c>
      <c r="B31" s="19" t="s">
        <v>10</v>
      </c>
      <c r="C31" s="20" t="s">
        <v>108</v>
      </c>
      <c r="D31" s="46">
        <v>650</v>
      </c>
      <c r="E31" s="46">
        <f t="shared" si="1"/>
        <v>44822</v>
      </c>
      <c r="F31" s="43"/>
      <c r="G31" s="20" t="s">
        <v>99</v>
      </c>
      <c r="K31" s="89"/>
      <c r="L31" s="89"/>
      <c r="Q31" s="6"/>
    </row>
    <row r="32" spans="1:17" ht="25.5" x14ac:dyDescent="0.2">
      <c r="A32" s="88">
        <v>23</v>
      </c>
      <c r="B32" s="19" t="s">
        <v>10</v>
      </c>
      <c r="C32" s="20" t="s">
        <v>69</v>
      </c>
      <c r="D32" s="46">
        <v>2000</v>
      </c>
      <c r="E32" s="46">
        <f t="shared" si="1"/>
        <v>46822</v>
      </c>
      <c r="F32" s="43" t="s">
        <v>30</v>
      </c>
      <c r="G32" s="20" t="s">
        <v>100</v>
      </c>
      <c r="K32" s="89"/>
      <c r="L32" s="89"/>
      <c r="Q32" s="6"/>
    </row>
    <row r="33" spans="1:12" ht="25.5" x14ac:dyDescent="0.2">
      <c r="A33" s="55">
        <v>24</v>
      </c>
      <c r="B33" s="40" t="s">
        <v>10</v>
      </c>
      <c r="C33" s="8" t="s">
        <v>70</v>
      </c>
      <c r="D33" s="46">
        <v>1035</v>
      </c>
      <c r="E33" s="46">
        <f t="shared" si="1"/>
        <v>47857</v>
      </c>
      <c r="F33" s="43" t="s">
        <v>30</v>
      </c>
      <c r="G33" s="20" t="s">
        <v>100</v>
      </c>
      <c r="K33" s="89"/>
      <c r="L33" s="89"/>
    </row>
    <row r="34" spans="1:12" ht="25.5" x14ac:dyDescent="0.2">
      <c r="A34" s="88">
        <v>25</v>
      </c>
      <c r="B34" s="19" t="s">
        <v>10</v>
      </c>
      <c r="C34" s="20" t="s">
        <v>71</v>
      </c>
      <c r="D34" s="46">
        <v>100</v>
      </c>
      <c r="E34" s="46">
        <f t="shared" si="1"/>
        <v>47957</v>
      </c>
      <c r="F34" s="43" t="s">
        <v>30</v>
      </c>
      <c r="G34" s="20" t="s">
        <v>101</v>
      </c>
      <c r="K34" s="89"/>
      <c r="L34" s="89"/>
    </row>
    <row r="35" spans="1:12" ht="24.75" customHeight="1" x14ac:dyDescent="0.2">
      <c r="A35" s="55">
        <v>26</v>
      </c>
      <c r="B35" s="19" t="s">
        <v>10</v>
      </c>
      <c r="C35" s="20" t="s">
        <v>72</v>
      </c>
      <c r="D35" s="46">
        <v>2000</v>
      </c>
      <c r="E35" s="46">
        <f t="shared" si="1"/>
        <v>49957</v>
      </c>
      <c r="F35" s="43"/>
      <c r="G35" s="20" t="s">
        <v>102</v>
      </c>
      <c r="K35" s="89"/>
      <c r="L35" s="89"/>
    </row>
    <row r="36" spans="1:12" x14ac:dyDescent="0.2">
      <c r="A36" s="55">
        <v>27</v>
      </c>
      <c r="B36" s="27" t="s">
        <v>10</v>
      </c>
      <c r="C36" s="8" t="s">
        <v>40</v>
      </c>
      <c r="D36" s="46">
        <v>100</v>
      </c>
      <c r="E36" s="46">
        <f t="shared" si="1"/>
        <v>50057</v>
      </c>
      <c r="F36" s="43" t="s">
        <v>30</v>
      </c>
      <c r="G36" s="20" t="s">
        <v>98</v>
      </c>
      <c r="K36" s="89"/>
      <c r="L36" s="89"/>
    </row>
    <row r="37" spans="1:12" x14ac:dyDescent="0.2">
      <c r="A37" s="55">
        <v>28</v>
      </c>
      <c r="B37" s="40" t="s">
        <v>10</v>
      </c>
      <c r="C37" s="8" t="s">
        <v>109</v>
      </c>
      <c r="D37" s="46">
        <v>150</v>
      </c>
      <c r="E37" s="46">
        <f t="shared" si="1"/>
        <v>50207</v>
      </c>
      <c r="F37" s="43"/>
      <c r="G37" s="20" t="s">
        <v>95</v>
      </c>
      <c r="K37" s="89"/>
      <c r="L37" s="89"/>
    </row>
    <row r="38" spans="1:12" ht="25.5" x14ac:dyDescent="0.2">
      <c r="A38" s="55">
        <v>29</v>
      </c>
      <c r="B38" s="40" t="s">
        <v>5</v>
      </c>
      <c r="C38" s="8" t="s">
        <v>74</v>
      </c>
      <c r="D38" s="46">
        <v>1600</v>
      </c>
      <c r="E38" s="46">
        <f t="shared" si="1"/>
        <v>51807</v>
      </c>
      <c r="F38" s="43"/>
      <c r="G38" s="5"/>
      <c r="K38" s="89"/>
      <c r="L38" s="89"/>
    </row>
    <row r="39" spans="1:12" ht="34.9" customHeight="1" x14ac:dyDescent="0.2">
      <c r="A39" s="55">
        <v>30</v>
      </c>
      <c r="B39" s="19" t="s">
        <v>5</v>
      </c>
      <c r="C39" s="20" t="s">
        <v>75</v>
      </c>
      <c r="D39" s="46">
        <v>25</v>
      </c>
      <c r="E39" s="46">
        <f t="shared" si="1"/>
        <v>51832</v>
      </c>
      <c r="F39" s="43" t="s">
        <v>30</v>
      </c>
      <c r="G39" s="76" t="s">
        <v>103</v>
      </c>
      <c r="K39" s="89"/>
      <c r="L39" s="89"/>
    </row>
    <row r="40" spans="1:12" ht="51" x14ac:dyDescent="0.2">
      <c r="A40" s="55">
        <v>31</v>
      </c>
      <c r="B40" s="19" t="s">
        <v>5</v>
      </c>
      <c r="C40" s="20" t="s">
        <v>45</v>
      </c>
      <c r="D40" s="46">
        <v>800</v>
      </c>
      <c r="E40" s="46">
        <f t="shared" si="1"/>
        <v>52632</v>
      </c>
      <c r="F40" s="43"/>
      <c r="G40" s="20" t="s">
        <v>104</v>
      </c>
      <c r="H40" s="81"/>
      <c r="K40" s="89"/>
      <c r="L40" s="89"/>
    </row>
    <row r="41" spans="1:12" x14ac:dyDescent="0.2">
      <c r="A41" s="55">
        <v>32</v>
      </c>
      <c r="B41" s="27" t="s">
        <v>5</v>
      </c>
      <c r="C41" s="8" t="s">
        <v>76</v>
      </c>
      <c r="D41" s="46">
        <v>200</v>
      </c>
      <c r="E41" s="46">
        <f t="shared" si="1"/>
        <v>52832</v>
      </c>
      <c r="F41" s="43" t="s">
        <v>30</v>
      </c>
      <c r="G41" s="20" t="s">
        <v>95</v>
      </c>
      <c r="H41" s="81"/>
      <c r="K41" s="89"/>
      <c r="L41" s="89"/>
    </row>
    <row r="42" spans="1:12" ht="25.5" x14ac:dyDescent="0.2">
      <c r="A42" s="55">
        <v>33</v>
      </c>
      <c r="B42" s="27" t="s">
        <v>5</v>
      </c>
      <c r="C42" s="8" t="s">
        <v>77</v>
      </c>
      <c r="D42" s="46">
        <v>10200</v>
      </c>
      <c r="E42" s="46">
        <f t="shared" si="1"/>
        <v>63032</v>
      </c>
      <c r="F42" s="43" t="s">
        <v>30</v>
      </c>
      <c r="G42" s="20"/>
      <c r="H42" s="81"/>
      <c r="K42" s="89"/>
      <c r="L42" s="89"/>
    </row>
    <row r="43" spans="1:12" ht="25.5" x14ac:dyDescent="0.2">
      <c r="A43" s="55">
        <v>34</v>
      </c>
      <c r="B43" s="27" t="s">
        <v>5</v>
      </c>
      <c r="C43" s="8" t="s">
        <v>79</v>
      </c>
      <c r="D43" s="46">
        <v>100</v>
      </c>
      <c r="E43" s="46">
        <f>E42+D43</f>
        <v>63132</v>
      </c>
      <c r="F43" s="43"/>
      <c r="G43" s="20" t="s">
        <v>105</v>
      </c>
      <c r="K43" s="89"/>
      <c r="L43" s="89"/>
    </row>
    <row r="44" spans="1:12" ht="53.25" customHeight="1" x14ac:dyDescent="0.2">
      <c r="A44" s="55">
        <v>35</v>
      </c>
      <c r="B44" s="27" t="s">
        <v>5</v>
      </c>
      <c r="C44" s="8" t="s">
        <v>80</v>
      </c>
      <c r="D44" s="46">
        <v>910</v>
      </c>
      <c r="E44" s="46">
        <f>D44+E43</f>
        <v>64042</v>
      </c>
      <c r="F44" s="43" t="s">
        <v>30</v>
      </c>
      <c r="G44" s="20" t="s">
        <v>106</v>
      </c>
      <c r="K44" s="89"/>
    </row>
    <row r="45" spans="1:12" ht="25.5" x14ac:dyDescent="0.2">
      <c r="A45" s="55">
        <v>36</v>
      </c>
      <c r="B45" s="19" t="s">
        <v>5</v>
      </c>
      <c r="C45" s="20" t="s">
        <v>107</v>
      </c>
      <c r="D45" s="46">
        <v>5958</v>
      </c>
      <c r="E45" s="46">
        <f>D45+E44</f>
        <v>70000</v>
      </c>
      <c r="F45" s="43"/>
      <c r="G45" s="20" t="s">
        <v>125</v>
      </c>
      <c r="K45" s="89"/>
    </row>
    <row r="46" spans="1:12" ht="32.25" customHeight="1" x14ac:dyDescent="0.2">
      <c r="A46" s="55">
        <v>37</v>
      </c>
      <c r="B46" s="19" t="s">
        <v>5</v>
      </c>
      <c r="C46" s="20" t="s">
        <v>110</v>
      </c>
      <c r="D46" s="46">
        <v>0</v>
      </c>
      <c r="E46" s="46">
        <f>E45+D46</f>
        <v>70000</v>
      </c>
      <c r="F46" s="20"/>
      <c r="G46" s="20"/>
      <c r="K46" s="89"/>
    </row>
    <row r="47" spans="1:12" ht="38.25" x14ac:dyDescent="0.2">
      <c r="A47" s="55">
        <v>38</v>
      </c>
      <c r="B47" s="19" t="s">
        <v>5</v>
      </c>
      <c r="C47" s="20" t="s">
        <v>122</v>
      </c>
      <c r="D47" s="46">
        <v>0</v>
      </c>
      <c r="E47" s="46">
        <f>E46+D46</f>
        <v>70000</v>
      </c>
      <c r="F47" s="20"/>
      <c r="G47" s="5"/>
      <c r="K47" s="89"/>
    </row>
    <row r="48" spans="1:12" ht="25.5" x14ac:dyDescent="0.2">
      <c r="A48" s="55">
        <v>39</v>
      </c>
      <c r="B48" s="19" t="s">
        <v>4</v>
      </c>
      <c r="C48" s="20" t="s">
        <v>115</v>
      </c>
      <c r="D48" s="46">
        <v>0</v>
      </c>
      <c r="E48" s="46">
        <f>E47+D47</f>
        <v>70000</v>
      </c>
      <c r="F48" s="20"/>
      <c r="G48" s="5"/>
      <c r="K48" s="89"/>
    </row>
    <row r="49" spans="1:11" ht="25.5" x14ac:dyDescent="0.2">
      <c r="A49" s="55">
        <v>40</v>
      </c>
      <c r="B49" s="19" t="s">
        <v>5</v>
      </c>
      <c r="C49" s="20" t="s">
        <v>112</v>
      </c>
      <c r="D49" s="46">
        <v>0</v>
      </c>
      <c r="E49" s="46">
        <f>E48+D48</f>
        <v>70000</v>
      </c>
      <c r="F49" s="43" t="s">
        <v>30</v>
      </c>
      <c r="G49" s="5" t="s">
        <v>119</v>
      </c>
      <c r="K49" s="89"/>
    </row>
    <row r="50" spans="1:11" ht="38.25" x14ac:dyDescent="0.2">
      <c r="A50" s="55">
        <v>41</v>
      </c>
      <c r="B50" s="19" t="s">
        <v>5</v>
      </c>
      <c r="C50" s="20" t="s">
        <v>116</v>
      </c>
      <c r="D50" s="46">
        <v>0</v>
      </c>
      <c r="E50" s="46">
        <f>E49+D49</f>
        <v>70000</v>
      </c>
      <c r="F50" s="20"/>
      <c r="G50" s="5"/>
      <c r="K50" s="89"/>
    </row>
    <row r="51" spans="1:11" ht="25.5" x14ac:dyDescent="0.2">
      <c r="A51" s="55">
        <v>42</v>
      </c>
      <c r="B51" s="19" t="s">
        <v>5</v>
      </c>
      <c r="C51" s="20" t="s">
        <v>117</v>
      </c>
      <c r="D51" s="46">
        <v>0</v>
      </c>
      <c r="E51" s="46">
        <f>E50+D50</f>
        <v>70000</v>
      </c>
      <c r="F51" s="20"/>
      <c r="G51" s="92" t="s">
        <v>124</v>
      </c>
      <c r="K51" s="89"/>
    </row>
    <row r="52" spans="1:11" x14ac:dyDescent="0.2">
      <c r="A52" s="94"/>
      <c r="B52" s="95"/>
      <c r="C52" s="96"/>
      <c r="D52" s="97"/>
      <c r="E52" s="97"/>
      <c r="F52" s="98"/>
      <c r="G52" s="99"/>
      <c r="K52" s="89"/>
    </row>
    <row r="53" spans="1:11" x14ac:dyDescent="0.2">
      <c r="A53" s="100"/>
      <c r="K53" s="89"/>
    </row>
    <row r="54" spans="1:11" x14ac:dyDescent="0.2">
      <c r="A54" s="100"/>
      <c r="K54" s="89"/>
    </row>
    <row r="55" spans="1:11" x14ac:dyDescent="0.2">
      <c r="K55" s="89"/>
    </row>
    <row r="56" spans="1:11" x14ac:dyDescent="0.2">
      <c r="K56" s="89"/>
    </row>
    <row r="57" spans="1:11" x14ac:dyDescent="0.2">
      <c r="K57" s="89"/>
    </row>
    <row r="58" spans="1:11" x14ac:dyDescent="0.2">
      <c r="K58" s="89"/>
    </row>
    <row r="59" spans="1:11" x14ac:dyDescent="0.2">
      <c r="K59" s="89"/>
    </row>
  </sheetData>
  <sortState ref="A13:G55">
    <sortCondition descending="1" ref="F13:F55"/>
  </sortState>
  <mergeCells count="1">
    <mergeCell ref="B7:E7"/>
  </mergeCells>
  <pageMargins left="0.7" right="0.7" top="0.5" bottom="0.5" header="0.3" footer="0.3"/>
  <pageSetup paperSize="17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Ranking Sheet </vt:lpstr>
      <vt:lpstr>Ranked Order</vt:lpstr>
      <vt:lpstr>'Ranked Order'!Print_Titles</vt:lpstr>
      <vt:lpstr>'Ranking Sheet '!Print_Titles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G4PMMRRC</dc:creator>
  <cp:lastModifiedBy>Ian Chane</cp:lastModifiedBy>
  <cp:lastPrinted>2017-06-09T17:06:46Z</cp:lastPrinted>
  <dcterms:created xsi:type="dcterms:W3CDTF">2010-12-09T16:31:56Z</dcterms:created>
  <dcterms:modified xsi:type="dcterms:W3CDTF">2017-07-19T23:27:48Z</dcterms:modified>
</cp:coreProperties>
</file>